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hydroquebec.sharepoint.com/sites/ITM-HQ-002285/Documents partages/General/Programmes/SGEE/HQ Programme/Documentation TECHNIQUE Nouveau programme/Liste détaillée des Livrables/VERSION FINALE/"/>
    </mc:Choice>
  </mc:AlternateContent>
  <xr:revisionPtr revIDLastSave="591" documentId="8_{47772F5A-AC34-443E-AD5F-887D7FD880B4}" xr6:coauthVersionLast="47" xr6:coauthVersionMax="47" xr10:uidLastSave="{4E86E574-4B96-4492-B448-AAF2877ADCE2}"/>
  <bookViews>
    <workbookView xWindow="-75" yWindow="-16320" windowWidth="29040" windowHeight="15720" tabRatio="926" firstSheet="1" activeTab="1" xr2:uid="{AFC85121-4BE0-46CA-92DE-E7804D26E76B}"/>
  </bookViews>
  <sheets>
    <sheet name="RefMenu" sheetId="45" state="hidden" r:id="rId1"/>
    <sheet name="INSTRUCTIONS" sheetId="87" r:id="rId2"/>
    <sheet name="Table_matières" sheetId="36" r:id="rId3"/>
    <sheet name="Données_Projet" sheetId="83" r:id="rId4"/>
    <sheet name="Sommaire_DEP" sheetId="85" r:id="rId5"/>
    <sheet name="Économies" sheetId="38" r:id="rId6"/>
    <sheet name="Mois3-RAP" sheetId="31" r:id="rId7"/>
    <sheet name="Mois3-TAB" sheetId="61" r:id="rId8"/>
    <sheet name="Mois3-DEP" sheetId="84" r:id="rId9"/>
    <sheet name="Mois9-RAP" sheetId="62" r:id="rId10"/>
    <sheet name="Mois9-TAB" sheetId="42" r:id="rId11"/>
    <sheet name="Mois9-DEP" sheetId="90" r:id="rId12"/>
    <sheet name="Mois15-RAP" sheetId="63" r:id="rId13"/>
    <sheet name="Mois15-TAB" sheetId="64" r:id="rId14"/>
    <sheet name="Mois15-DEP" sheetId="91" r:id="rId15"/>
    <sheet name="Mois27-RAP" sheetId="65" r:id="rId16"/>
    <sheet name="Mois27-TAB" sheetId="66" r:id="rId17"/>
    <sheet name="Mois27-DEP" sheetId="92" r:id="rId18"/>
    <sheet name="Mois39-RAP" sheetId="97" r:id="rId19"/>
    <sheet name="Mois39-TAB" sheetId="100" r:id="rId20"/>
    <sheet name="Mois39-DEP" sheetId="93" r:id="rId21"/>
    <sheet name="Mois51-RAP" sheetId="98" r:id="rId22"/>
    <sheet name="Mois51-TAB" sheetId="102" r:id="rId23"/>
    <sheet name="Mois51-DEP" sheetId="94" r:id="rId24"/>
    <sheet name="Mois63-RAP" sheetId="99" r:id="rId25"/>
    <sheet name="Mois63-TAB" sheetId="103" r:id="rId26"/>
    <sheet name="Mois63-DEP" sheetId="95" r:id="rId27"/>
    <sheet name="Mois75-DEP" sheetId="96" r:id="rId28"/>
  </sheets>
  <definedNames>
    <definedName name="Check9" localSheetId="14">#REF!</definedName>
    <definedName name="Check9" localSheetId="17">#REF!</definedName>
    <definedName name="Check9" localSheetId="20">#REF!</definedName>
    <definedName name="Check9" localSheetId="8">#REF!</definedName>
    <definedName name="Check9" localSheetId="23">#REF!</definedName>
    <definedName name="Check9" localSheetId="26">#REF!</definedName>
    <definedName name="Check9" localSheetId="27">#REF!</definedName>
    <definedName name="Check9" localSheetId="11">#REF!</definedName>
    <definedName name="Check9">#REF!</definedName>
    <definedName name="Coef">#REF!</definedName>
    <definedName name="ConsoAvant">#REF!</definedName>
    <definedName name="DateDemarrage">Données_Projet!$C$18</definedName>
    <definedName name="DateSignature">Données_Projet!$C$20</definedName>
    <definedName name="DiagAvant">#REF!</definedName>
    <definedName name="Enveloppes" localSheetId="7">#REF!</definedName>
    <definedName name="Enveloppes">RefMenu!#REF!</definedName>
    <definedName name="_xlnm.Print_Titles" localSheetId="3">Données_Projet!$1:$3</definedName>
    <definedName name="_xlnm.Print_Titles" localSheetId="5">Économies!$1:$3</definedName>
    <definedName name="_xlnm.Print_Titles" localSheetId="1">INSTRUCTIONS!$1:$3</definedName>
    <definedName name="_xlnm.Print_Titles" localSheetId="14">'Mois15-DEP'!$1:$3</definedName>
    <definedName name="_xlnm.Print_Titles" localSheetId="12">'Mois15-RAP'!$1:$3</definedName>
    <definedName name="_xlnm.Print_Titles" localSheetId="13">'Mois15-TAB'!$1:$3</definedName>
    <definedName name="_xlnm.Print_Titles" localSheetId="17">'Mois27-DEP'!$1:$3</definedName>
    <definedName name="_xlnm.Print_Titles" localSheetId="15">'Mois27-RAP'!$1:$3</definedName>
    <definedName name="_xlnm.Print_Titles" localSheetId="16">'Mois27-TAB'!$1:$3</definedName>
    <definedName name="_xlnm.Print_Titles" localSheetId="20">'Mois39-DEP'!$1:$3</definedName>
    <definedName name="_xlnm.Print_Titles" localSheetId="18">'Mois39-RAP'!$1:$3</definedName>
    <definedName name="_xlnm.Print_Titles" localSheetId="19">'Mois39-TAB'!$1:$3</definedName>
    <definedName name="_xlnm.Print_Titles" localSheetId="8">'Mois3-DEP'!$1:$3</definedName>
    <definedName name="_xlnm.Print_Titles" localSheetId="6">'Mois3-RAP'!$1:$3</definedName>
    <definedName name="_xlnm.Print_Titles" localSheetId="7">'Mois3-TAB'!$1:$3</definedName>
    <definedName name="_xlnm.Print_Titles" localSheetId="23">'Mois51-DEP'!$1:$3</definedName>
    <definedName name="_xlnm.Print_Titles" localSheetId="21">'Mois51-RAP'!$1:$3</definedName>
    <definedName name="_xlnm.Print_Titles" localSheetId="22">'Mois51-TAB'!$1:$3</definedName>
    <definedName name="_xlnm.Print_Titles" localSheetId="26">'Mois63-DEP'!$1:$3</definedName>
    <definedName name="_xlnm.Print_Titles" localSheetId="24">'Mois63-RAP'!$1:$3</definedName>
    <definedName name="_xlnm.Print_Titles" localSheetId="25">'Mois63-TAB'!$1:$3</definedName>
    <definedName name="_xlnm.Print_Titles" localSheetId="27">'Mois75-DEP'!$1:$3</definedName>
    <definedName name="_xlnm.Print_Titles" localSheetId="11">'Mois9-DEP'!$1:$3</definedName>
    <definedName name="_xlnm.Print_Titles" localSheetId="9">'Mois9-RAP'!$1:$3</definedName>
    <definedName name="_xlnm.Print_Titles" localSheetId="10">'Mois9-TAB'!$1:$3</definedName>
    <definedName name="_xlnm.Print_Titles" localSheetId="4">Sommaire_DEP!$1:$3</definedName>
    <definedName name="_xlnm.Print_Titles" localSheetId="2">Table_matières!$1:$3</definedName>
    <definedName name="ISOErreur1">#REF!</definedName>
    <definedName name="ISOErreur2">#REF!</definedName>
    <definedName name="ISOErreur3">#REF!</definedName>
    <definedName name="Liste_Activites">#REF!</definedName>
    <definedName name="MaxAvance">#REF!</definedName>
    <definedName name="MaxConsult">#REF!</definedName>
    <definedName name="MaxDiag">#REF!</definedName>
    <definedName name="MaxImplant">#REF!</definedName>
    <definedName name="MaxMVAn">#REF!</definedName>
    <definedName name="MaxMVTotal">#REF!</definedName>
    <definedName name="MaxSGE">#REF!</definedName>
    <definedName name="MaxSIGE">#REF!</definedName>
    <definedName name="NEQ">Données_Projet!$C$6</definedName>
    <definedName name="NomEntreprise">Données_Projet!$A$6</definedName>
    <definedName name="NomUsine">Données_Projet!$A$12</definedName>
    <definedName name="NoProjetEnergir">Données_Projet!$A$20</definedName>
    <definedName name="NoProjetHQ">Données_Projet!$A$18</definedName>
    <definedName name="PBase">#REF!</definedName>
    <definedName name="PFM">#REF!</definedName>
    <definedName name="PI">#REF!</definedName>
    <definedName name="PIEh">#REF!</definedName>
    <definedName name="PIEhSupp">#REF!</definedName>
    <definedName name="PIRodage">#REF!</definedName>
    <definedName name="PIsupp">#REF!</definedName>
    <definedName name="PM">#REF!</definedName>
    <definedName name="PmaxEff">#REF!</definedName>
    <definedName name="PMQM">#REF!</definedName>
    <definedName name="Pour100HQ">#REF!</definedName>
    <definedName name="PR">#REF!</definedName>
    <definedName name="ProportionEnergir" localSheetId="14">#REF!</definedName>
    <definedName name="ProportionEnergir" localSheetId="17">#REF!</definedName>
    <definedName name="ProportionEnergir" localSheetId="20">#REF!</definedName>
    <definedName name="ProportionEnergir" localSheetId="8">#REF!</definedName>
    <definedName name="ProportionEnergir" localSheetId="23">#REF!</definedName>
    <definedName name="ProportionEnergir" localSheetId="26">#REF!</definedName>
    <definedName name="ProportionEnergir" localSheetId="27">#REF!</definedName>
    <definedName name="ProportionEnergir" localSheetId="11">#REF!</definedName>
    <definedName name="ProportionEnergir">Données_Projet!$D$25</definedName>
    <definedName name="ProportionHQ" localSheetId="14">#REF!</definedName>
    <definedName name="ProportionHQ" localSheetId="17">#REF!</definedName>
    <definedName name="ProportionHQ" localSheetId="20">#REF!</definedName>
    <definedName name="ProportionHQ" localSheetId="8">#REF!</definedName>
    <definedName name="ProportionHQ" localSheetId="23">#REF!</definedName>
    <definedName name="ProportionHQ" localSheetId="26">#REF!</definedName>
    <definedName name="ProportionHQ" localSheetId="27">#REF!</definedName>
    <definedName name="ProportionHQ" localSheetId="11">#REF!</definedName>
    <definedName name="ProportionHQ">Données_Projet!$D$24</definedName>
    <definedName name="Pseuil">#REF!</definedName>
    <definedName name="ReductionMax">#REF!</definedName>
    <definedName name="SGEAvant">#REF!</definedName>
    <definedName name="SIGEAvant">#REF!</definedName>
    <definedName name="tarif" localSheetId="4">#REF!</definedName>
    <definedName name="tarif">#REF!</definedName>
    <definedName name="TotalAvant">#REF!</definedName>
    <definedName name="VerifAdmissible">#REF!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103" l="1"/>
  <c r="G7" i="99"/>
  <c r="M7" i="102"/>
  <c r="G7" i="98"/>
  <c r="M7" i="100"/>
  <c r="G7" i="97"/>
  <c r="A258" i="103" a="1"/>
  <c r="A258" i="103" s="1"/>
  <c r="A249" i="103" a="1"/>
  <c r="A249" i="103" s="1"/>
  <c r="A240" i="103" a="1"/>
  <c r="A240" i="103" s="1"/>
  <c r="A231" i="103" a="1"/>
  <c r="A231" i="103" s="1"/>
  <c r="A222" i="103" a="1"/>
  <c r="A222" i="103" s="1"/>
  <c r="A213" i="103" a="1"/>
  <c r="A213" i="103" s="1"/>
  <c r="A204" i="103" a="1"/>
  <c r="A204" i="103" s="1"/>
  <c r="A195" i="103" a="1"/>
  <c r="A195" i="103" s="1"/>
  <c r="A186" i="103" a="1"/>
  <c r="A186" i="103" s="1"/>
  <c r="A177" i="103" a="1"/>
  <c r="A177" i="103" s="1"/>
  <c r="A168" i="103" a="1"/>
  <c r="A168" i="103" s="1"/>
  <c r="A159" i="103" a="1"/>
  <c r="A159" i="103" s="1"/>
  <c r="A149" i="103" a="1"/>
  <c r="A149" i="103" s="1"/>
  <c r="A140" i="103" a="1"/>
  <c r="A140" i="103" s="1"/>
  <c r="A131" i="103" a="1"/>
  <c r="A131" i="103" s="1"/>
  <c r="A122" i="103" a="1"/>
  <c r="A122" i="103" s="1"/>
  <c r="A113" i="103" a="1"/>
  <c r="A113" i="103" s="1"/>
  <c r="A104" i="103" a="1"/>
  <c r="A104" i="103" s="1"/>
  <c r="A95" i="103" a="1"/>
  <c r="A95" i="103" s="1"/>
  <c r="A86" i="103" a="1"/>
  <c r="A86" i="103" s="1"/>
  <c r="A77" i="103" a="1"/>
  <c r="A77" i="103" s="1"/>
  <c r="A67" i="103" a="1"/>
  <c r="A67" i="103" s="1"/>
  <c r="A58" i="103" a="1"/>
  <c r="A58" i="103" s="1"/>
  <c r="A49" i="103" a="1"/>
  <c r="A49" i="103" s="1"/>
  <c r="A39" i="103" a="1"/>
  <c r="A39" i="103" s="1"/>
  <c r="A30" i="103" a="1"/>
  <c r="A30" i="103" s="1"/>
  <c r="A21" i="103" a="1"/>
  <c r="A21" i="103" s="1"/>
  <c r="A12" i="103" a="1"/>
  <c r="A12" i="103" s="1"/>
  <c r="K8" i="103"/>
  <c r="H8" i="103"/>
  <c r="A8" i="103"/>
  <c r="K6" i="103"/>
  <c r="H6" i="103"/>
  <c r="A6" i="103"/>
  <c r="A258" i="102" a="1"/>
  <c r="A258" i="102" s="1"/>
  <c r="A249" i="102" a="1"/>
  <c r="A249" i="102" s="1"/>
  <c r="A240" i="102" a="1"/>
  <c r="A240" i="102" s="1"/>
  <c r="A231" i="102" a="1"/>
  <c r="A231" i="102" s="1"/>
  <c r="A222" i="102" a="1"/>
  <c r="A222" i="102" s="1"/>
  <c r="A213" i="102" a="1"/>
  <c r="A213" i="102" s="1"/>
  <c r="A204" i="102" a="1"/>
  <c r="A204" i="102" s="1"/>
  <c r="A195" i="102" a="1"/>
  <c r="A195" i="102" s="1"/>
  <c r="A186" i="102" a="1"/>
  <c r="A186" i="102" s="1"/>
  <c r="A177" i="102" a="1"/>
  <c r="A177" i="102" s="1"/>
  <c r="A168" i="102" a="1"/>
  <c r="A168" i="102" s="1"/>
  <c r="A159" i="102" a="1"/>
  <c r="A159" i="102" s="1"/>
  <c r="A149" i="102" a="1"/>
  <c r="A149" i="102" s="1"/>
  <c r="A140" i="102" a="1"/>
  <c r="A140" i="102" s="1"/>
  <c r="A131" i="102" a="1"/>
  <c r="A131" i="102" s="1"/>
  <c r="A122" i="102" a="1"/>
  <c r="A122" i="102" s="1"/>
  <c r="A113" i="102" a="1"/>
  <c r="A113" i="102" s="1"/>
  <c r="A104" i="102" a="1"/>
  <c r="A104" i="102" s="1"/>
  <c r="A95" i="102" a="1"/>
  <c r="A95" i="102" s="1"/>
  <c r="A86" i="102" a="1"/>
  <c r="A86" i="102" s="1"/>
  <c r="A77" i="102" a="1"/>
  <c r="A77" i="102" s="1"/>
  <c r="A67" i="102" a="1"/>
  <c r="A67" i="102" s="1"/>
  <c r="A58" i="102" a="1"/>
  <c r="A58" i="102" s="1"/>
  <c r="A49" i="102" a="1"/>
  <c r="A49" i="102" s="1"/>
  <c r="A39" i="102" a="1"/>
  <c r="A39" i="102" s="1"/>
  <c r="A30" i="102" a="1"/>
  <c r="A30" i="102" s="1"/>
  <c r="A21" i="102" a="1"/>
  <c r="A21" i="102" s="1"/>
  <c r="A12" i="102" a="1"/>
  <c r="A12" i="102" s="1"/>
  <c r="K8" i="102"/>
  <c r="H8" i="102"/>
  <c r="A8" i="102"/>
  <c r="K6" i="102"/>
  <c r="H6" i="102"/>
  <c r="A6" i="102"/>
  <c r="A258" i="100" a="1"/>
  <c r="A258" i="100" s="1"/>
  <c r="A249" i="100" a="1"/>
  <c r="A249" i="100" s="1"/>
  <c r="A240" i="100" a="1"/>
  <c r="A240" i="100" s="1"/>
  <c r="A231" i="100" a="1"/>
  <c r="A231" i="100" s="1"/>
  <c r="A222" i="100" a="1"/>
  <c r="A222" i="100" s="1"/>
  <c r="A213" i="100" a="1"/>
  <c r="A213" i="100" s="1"/>
  <c r="A204" i="100" a="1"/>
  <c r="A204" i="100" s="1"/>
  <c r="A195" i="100" a="1"/>
  <c r="A195" i="100" s="1"/>
  <c r="A186" i="100" a="1"/>
  <c r="A186" i="100" s="1"/>
  <c r="A177" i="100" a="1"/>
  <c r="A177" i="100" s="1"/>
  <c r="A168" i="100" a="1"/>
  <c r="A168" i="100" s="1"/>
  <c r="A159" i="100" a="1"/>
  <c r="A159" i="100" s="1"/>
  <c r="A149" i="100" a="1"/>
  <c r="A149" i="100" s="1"/>
  <c r="A140" i="100" a="1"/>
  <c r="A140" i="100" s="1"/>
  <c r="A131" i="100" a="1"/>
  <c r="A131" i="100" s="1"/>
  <c r="A122" i="100" a="1"/>
  <c r="A122" i="100" s="1"/>
  <c r="A113" i="100" a="1"/>
  <c r="A113" i="100" s="1"/>
  <c r="A104" i="100" a="1"/>
  <c r="A104" i="100" s="1"/>
  <c r="A95" i="100" a="1"/>
  <c r="A95" i="100" s="1"/>
  <c r="A86" i="100" a="1"/>
  <c r="A86" i="100" s="1"/>
  <c r="A77" i="100" a="1"/>
  <c r="A77" i="100" s="1"/>
  <c r="A67" i="100" a="1"/>
  <c r="A67" i="100" s="1"/>
  <c r="A58" i="100" a="1"/>
  <c r="A58" i="100" s="1"/>
  <c r="A49" i="100" a="1"/>
  <c r="A49" i="100" s="1"/>
  <c r="A39" i="100" a="1"/>
  <c r="A39" i="100" s="1"/>
  <c r="A30" i="100" a="1"/>
  <c r="A30" i="100" s="1"/>
  <c r="A21" i="100" a="1"/>
  <c r="A21" i="100" s="1"/>
  <c r="A12" i="100" a="1"/>
  <c r="A12" i="100" s="1"/>
  <c r="K8" i="100"/>
  <c r="H8" i="100"/>
  <c r="A8" i="100"/>
  <c r="K6" i="100"/>
  <c r="H6" i="100"/>
  <c r="A6" i="100"/>
  <c r="E8" i="99"/>
  <c r="D8" i="99"/>
  <c r="A8" i="99"/>
  <c r="E6" i="99"/>
  <c r="D6" i="99"/>
  <c r="A6" i="99"/>
  <c r="E8" i="98"/>
  <c r="D8" i="98"/>
  <c r="A8" i="98"/>
  <c r="E6" i="98"/>
  <c r="D6" i="98"/>
  <c r="A6" i="98"/>
  <c r="E8" i="97"/>
  <c r="D8" i="97"/>
  <c r="A8" i="97"/>
  <c r="E6" i="97"/>
  <c r="D6" i="97"/>
  <c r="A6" i="97"/>
  <c r="A19" i="96" a="1"/>
  <c r="A19" i="96" s="1"/>
  <c r="I19" i="96" a="1"/>
  <c r="I19" i="96" s="1"/>
  <c r="M19" i="96" l="1" a="1"/>
  <c r="M19" i="96" s="1"/>
  <c r="M22" i="96" s="1"/>
  <c r="I22" i="96"/>
  <c r="A19" i="84" l="1" a="1"/>
  <c r="A19" i="84" s="1"/>
  <c r="I19" i="84" a="1"/>
  <c r="I19" i="84" s="1"/>
  <c r="G6" i="96"/>
  <c r="J6" i="96"/>
  <c r="G8" i="96"/>
  <c r="G6" i="95"/>
  <c r="J6" i="95"/>
  <c r="G8" i="95"/>
  <c r="G6" i="94"/>
  <c r="J6" i="94"/>
  <c r="G8" i="94"/>
  <c r="G6" i="93"/>
  <c r="J6" i="93"/>
  <c r="G8" i="93"/>
  <c r="G6" i="92"/>
  <c r="J6" i="92"/>
  <c r="G8" i="92"/>
  <c r="G6" i="91"/>
  <c r="J6" i="91"/>
  <c r="G8" i="91"/>
  <c r="G6" i="90"/>
  <c r="J6" i="90"/>
  <c r="G8" i="90"/>
  <c r="G6" i="84"/>
  <c r="J6" i="84"/>
  <c r="G8" i="84"/>
  <c r="A104" i="66" a="1"/>
  <c r="A104" i="66" s="1"/>
  <c r="A12" i="64" a="1"/>
  <c r="A12" i="64" s="1"/>
  <c r="M19" i="84" l="1" a="1"/>
  <c r="M19" i="84" s="1"/>
  <c r="M22" i="84" s="1"/>
  <c r="I22" i="84"/>
  <c r="A58" i="61" a="1"/>
  <c r="A58" i="61" s="1"/>
  <c r="A21" i="42" l="1" a="1"/>
  <c r="A21" i="42" s="1"/>
  <c r="A12" i="42" a="1"/>
  <c r="A12" i="42" s="1"/>
  <c r="K12" i="96" l="1"/>
  <c r="M7" i="96"/>
  <c r="A43" i="96"/>
  <c r="A42" i="96"/>
  <c r="J42" i="96" s="1"/>
  <c r="A41" i="96"/>
  <c r="A40" i="96"/>
  <c r="A39" i="96"/>
  <c r="I29" i="96" a="1"/>
  <c r="I29" i="96" s="1"/>
  <c r="A29" i="96"/>
  <c r="A29" i="96" a="1"/>
  <c r="J8" i="96"/>
  <c r="A8" i="96"/>
  <c r="A6" i="96"/>
  <c r="K12" i="95"/>
  <c r="M7" i="95"/>
  <c r="A43" i="95"/>
  <c r="A42" i="95"/>
  <c r="A41" i="95"/>
  <c r="A40" i="95"/>
  <c r="A39" i="95"/>
  <c r="I29" i="95" a="1"/>
  <c r="I29" i="95" s="1"/>
  <c r="A29" i="95" a="1"/>
  <c r="A29" i="95" s="1"/>
  <c r="I19" i="95" a="1"/>
  <c r="I19" i="95" s="1"/>
  <c r="A19" i="95" a="1"/>
  <c r="A19" i="95" s="1"/>
  <c r="J8" i="95"/>
  <c r="A8" i="95"/>
  <c r="A6" i="95"/>
  <c r="K12" i="94"/>
  <c r="M7" i="94"/>
  <c r="J43" i="94"/>
  <c r="A43" i="94"/>
  <c r="A42" i="94"/>
  <c r="J42" i="94" s="1"/>
  <c r="A41" i="94"/>
  <c r="A40" i="94"/>
  <c r="A39" i="94"/>
  <c r="I29" i="94" a="1"/>
  <c r="I29" i="94" s="1"/>
  <c r="M29" i="94" s="1" a="1"/>
  <c r="M29" i="94" s="1"/>
  <c r="A29" i="94" a="1"/>
  <c r="A29" i="94" s="1"/>
  <c r="I19" i="94" a="1"/>
  <c r="I19" i="94" s="1"/>
  <c r="M19" i="94" s="1" a="1"/>
  <c r="M19" i="94" s="1"/>
  <c r="M22" i="94" s="1"/>
  <c r="A19" i="94" a="1"/>
  <c r="A19" i="94" s="1"/>
  <c r="J8" i="94"/>
  <c r="A8" i="94"/>
  <c r="A6" i="94"/>
  <c r="K12" i="93"/>
  <c r="M7" i="93"/>
  <c r="A43" i="93"/>
  <c r="J43" i="93" s="1"/>
  <c r="A42" i="93"/>
  <c r="J42" i="93" s="1"/>
  <c r="A41" i="93"/>
  <c r="J41" i="93" s="1"/>
  <c r="A40" i="93"/>
  <c r="A39" i="93"/>
  <c r="I29" i="93" a="1"/>
  <c r="I29" i="93" s="1"/>
  <c r="M29" i="93" s="1" a="1"/>
  <c r="M29" i="93" s="1"/>
  <c r="A29" i="93" a="1"/>
  <c r="A29" i="93" s="1"/>
  <c r="I19" i="93" a="1"/>
  <c r="I19" i="93" s="1"/>
  <c r="M19" i="93" s="1" a="1"/>
  <c r="M19" i="93" s="1"/>
  <c r="M22" i="93" s="1"/>
  <c r="A19" i="93" a="1"/>
  <c r="A19" i="93" s="1"/>
  <c r="J8" i="93"/>
  <c r="A8" i="93"/>
  <c r="A6" i="93"/>
  <c r="K12" i="92"/>
  <c r="M7" i="92"/>
  <c r="A43" i="92"/>
  <c r="A42" i="92"/>
  <c r="A41" i="92"/>
  <c r="A40" i="92"/>
  <c r="A39" i="92"/>
  <c r="I29" i="92" a="1"/>
  <c r="I29" i="92" s="1"/>
  <c r="A29" i="92" a="1"/>
  <c r="A29" i="92" s="1"/>
  <c r="I19" i="92" a="1"/>
  <c r="I19" i="92" s="1"/>
  <c r="A19" i="92" a="1"/>
  <c r="A19" i="92" s="1"/>
  <c r="J8" i="92"/>
  <c r="A8" i="92"/>
  <c r="A6" i="92"/>
  <c r="K12" i="91"/>
  <c r="M7" i="91"/>
  <c r="A43" i="91"/>
  <c r="J43" i="91" s="1"/>
  <c r="A42" i="91"/>
  <c r="J42" i="91" s="1"/>
  <c r="A41" i="91"/>
  <c r="A40" i="91"/>
  <c r="A39" i="91"/>
  <c r="I29" i="91" a="1"/>
  <c r="I29" i="91" s="1"/>
  <c r="A29" i="91" a="1"/>
  <c r="A29" i="91" s="1"/>
  <c r="I19" i="91" a="1"/>
  <c r="I19" i="91" s="1"/>
  <c r="A19" i="91" a="1"/>
  <c r="A19" i="91" s="1"/>
  <c r="J8" i="91"/>
  <c r="A8" i="91"/>
  <c r="A6" i="91"/>
  <c r="K12" i="84"/>
  <c r="K12" i="90"/>
  <c r="M7" i="90"/>
  <c r="A43" i="90"/>
  <c r="J43" i="90" s="1"/>
  <c r="A42" i="90"/>
  <c r="J42" i="90" s="1"/>
  <c r="A41" i="90"/>
  <c r="A40" i="90"/>
  <c r="A39" i="90"/>
  <c r="I29" i="90" a="1"/>
  <c r="I29" i="90" s="1"/>
  <c r="A29" i="90" a="1"/>
  <c r="A29" i="90" s="1"/>
  <c r="I19" i="90" a="1"/>
  <c r="I19" i="90" s="1"/>
  <c r="A19" i="90" a="1"/>
  <c r="A19" i="90" s="1"/>
  <c r="J8" i="90"/>
  <c r="A8" i="90"/>
  <c r="A6" i="90"/>
  <c r="A114" i="42" a="1"/>
  <c r="A114" i="42" s="1"/>
  <c r="A156" i="64" a="1"/>
  <c r="A156" i="64" s="1"/>
  <c r="A222" i="66" a="1"/>
  <c r="A222" i="66" s="1"/>
  <c r="A120" i="64" a="1"/>
  <c r="A120" i="64" s="1"/>
  <c r="A213" i="66" a="1"/>
  <c r="A213" i="66" s="1"/>
  <c r="A93" i="64" a="1"/>
  <c r="A93" i="64" s="1"/>
  <c r="A84" i="64" a="1"/>
  <c r="A84" i="64" s="1"/>
  <c r="J41" i="90" l="1"/>
  <c r="J41" i="94"/>
  <c r="J43" i="92"/>
  <c r="J41" i="96"/>
  <c r="M29" i="96" a="1"/>
  <c r="M29" i="96" s="1"/>
  <c r="I32" i="96"/>
  <c r="M19" i="95" a="1"/>
  <c r="M19" i="95" s="1"/>
  <c r="M22" i="95" s="1"/>
  <c r="I22" i="95"/>
  <c r="M29" i="95" a="1"/>
  <c r="M29" i="95" s="1"/>
  <c r="M32" i="95" s="1"/>
  <c r="I32" i="95"/>
  <c r="J39" i="94"/>
  <c r="M32" i="94"/>
  <c r="J40" i="94"/>
  <c r="I22" i="94"/>
  <c r="I32" i="94"/>
  <c r="J40" i="93"/>
  <c r="J39" i="93"/>
  <c r="M32" i="93"/>
  <c r="I22" i="93"/>
  <c r="I32" i="93"/>
  <c r="I22" i="92"/>
  <c r="M19" i="92" a="1"/>
  <c r="M19" i="92" s="1"/>
  <c r="M22" i="92" s="1"/>
  <c r="M29" i="92" a="1"/>
  <c r="M29" i="92" s="1"/>
  <c r="M32" i="92" s="1"/>
  <c r="I32" i="92"/>
  <c r="J42" i="92"/>
  <c r="M19" i="91" a="1"/>
  <c r="M19" i="91" s="1"/>
  <c r="M22" i="91" s="1"/>
  <c r="I22" i="91"/>
  <c r="I32" i="91"/>
  <c r="M29" i="91" a="1"/>
  <c r="M29" i="91" s="1"/>
  <c r="M32" i="91" s="1"/>
  <c r="M19" i="90" a="1"/>
  <c r="M19" i="90" s="1"/>
  <c r="M22" i="90" s="1"/>
  <c r="I22" i="90"/>
  <c r="M29" i="90" a="1"/>
  <c r="M29" i="90" s="1"/>
  <c r="M32" i="90" s="1"/>
  <c r="I32" i="90"/>
  <c r="A67" i="64" a="1"/>
  <c r="A67" i="64" s="1"/>
  <c r="A76" i="64" a="1"/>
  <c r="A76" i="64" s="1"/>
  <c r="A131" i="66" a="1"/>
  <c r="A131" i="66" s="1"/>
  <c r="J43" i="95" l="1"/>
  <c r="J41" i="92"/>
  <c r="J41" i="95"/>
  <c r="J41" i="91"/>
  <c r="J42" i="95"/>
  <c r="J43" i="96"/>
  <c r="J44" i="93"/>
  <c r="J44" i="94"/>
  <c r="J39" i="96"/>
  <c r="M32" i="96"/>
  <c r="J40" i="96"/>
  <c r="J40" i="95"/>
  <c r="J39" i="95"/>
  <c r="J40" i="92"/>
  <c r="J39" i="92"/>
  <c r="J39" i="91"/>
  <c r="J40" i="91"/>
  <c r="J39" i="90"/>
  <c r="J40" i="90"/>
  <c r="A149" i="66" a="1"/>
  <c r="A149" i="66" s="1"/>
  <c r="J44" i="95" l="1"/>
  <c r="J44" i="96"/>
  <c r="J44" i="92"/>
  <c r="J44" i="91"/>
  <c r="J44" i="90"/>
  <c r="A48" i="64" a="1"/>
  <c r="A48" i="64" s="1"/>
  <c r="I29" i="84" l="1" a="1"/>
  <c r="I29" i="84" s="1"/>
  <c r="A40" i="84" l="1"/>
  <c r="A258" i="66" a="1"/>
  <c r="A258" i="66" s="1"/>
  <c r="A249" i="66" a="1"/>
  <c r="A249" i="66" s="1"/>
  <c r="A240" i="66" a="1"/>
  <c r="A240" i="66" s="1"/>
  <c r="A231" i="66" a="1"/>
  <c r="A231" i="66" s="1"/>
  <c r="A204" i="66" a="1"/>
  <c r="A204" i="66" s="1"/>
  <c r="A195" i="66" a="1"/>
  <c r="A195" i="66" s="1"/>
  <c r="A186" i="66" a="1"/>
  <c r="A186" i="66" s="1"/>
  <c r="A177" i="66" a="1"/>
  <c r="A177" i="66" s="1"/>
  <c r="A168" i="66" a="1"/>
  <c r="A168" i="66" s="1"/>
  <c r="A159" i="66" a="1"/>
  <c r="A159" i="66" s="1"/>
  <c r="A140" i="66" a="1"/>
  <c r="A140" i="66" s="1"/>
  <c r="A122" i="66" a="1"/>
  <c r="A122" i="66" s="1"/>
  <c r="A113" i="66" a="1"/>
  <c r="A113" i="66" s="1"/>
  <c r="A95" i="66" a="1"/>
  <c r="A95" i="66" s="1"/>
  <c r="A86" i="66" a="1"/>
  <c r="A86" i="66" s="1"/>
  <c r="A77" i="66" a="1"/>
  <c r="A77" i="66" s="1"/>
  <c r="A67" i="66" a="1"/>
  <c r="A67" i="66" s="1"/>
  <c r="A58" i="66" a="1"/>
  <c r="A58" i="66" s="1"/>
  <c r="A49" i="66" a="1"/>
  <c r="A49" i="66" s="1"/>
  <c r="A39" i="66" a="1"/>
  <c r="A39" i="66" s="1"/>
  <c r="A30" i="66" a="1"/>
  <c r="A30" i="66" s="1"/>
  <c r="A21" i="66" a="1"/>
  <c r="A21" i="66" s="1"/>
  <c r="A12" i="66" a="1"/>
  <c r="A12" i="66" s="1"/>
  <c r="A147" i="64" a="1"/>
  <c r="A147" i="64" s="1"/>
  <c r="A138" i="64" a="1"/>
  <c r="A138" i="64" s="1"/>
  <c r="A129" i="64" a="1"/>
  <c r="A129" i="64" s="1"/>
  <c r="A111" i="64" a="1"/>
  <c r="A111" i="64" s="1"/>
  <c r="A102" i="64" a="1"/>
  <c r="A102" i="64" s="1"/>
  <c r="A57" i="64" a="1"/>
  <c r="A57" i="64" s="1"/>
  <c r="A39" i="64" a="1"/>
  <c r="A39" i="64" s="1"/>
  <c r="A30" i="64" a="1"/>
  <c r="A30" i="64" s="1"/>
  <c r="A21" i="64" a="1"/>
  <c r="A21" i="64" s="1"/>
  <c r="A68" i="42" a="1"/>
  <c r="A68" i="42" s="1"/>
  <c r="A123" i="42" a="1"/>
  <c r="A123" i="42" s="1"/>
  <c r="A105" i="42" a="1"/>
  <c r="A105" i="42" s="1"/>
  <c r="A96" i="42" a="1"/>
  <c r="A96" i="42" s="1"/>
  <c r="A87" i="42" a="1"/>
  <c r="A87" i="42" s="1"/>
  <c r="A78" i="42" a="1"/>
  <c r="A78" i="42" s="1"/>
  <c r="A59" i="42" a="1"/>
  <c r="A59" i="42" s="1"/>
  <c r="A50" i="42" a="1"/>
  <c r="A50" i="42" s="1"/>
  <c r="A40" i="42" a="1"/>
  <c r="A40" i="42" s="1"/>
  <c r="A31" i="42" a="1"/>
  <c r="A31" i="42" s="1"/>
  <c r="A102" i="61" a="1"/>
  <c r="A102" i="61" s="1"/>
  <c r="A29" i="84" a="1"/>
  <c r="A29" i="84" s="1"/>
  <c r="M29" i="84" l="1" a="1"/>
  <c r="M29" i="84" s="1"/>
  <c r="M32" i="84" l="1"/>
  <c r="I32" i="84"/>
  <c r="C26" i="83" l="1"/>
  <c r="D24" i="83" l="1"/>
  <c r="D39" i="84" s="1"/>
  <c r="D25" i="83"/>
  <c r="M7" i="66"/>
  <c r="G7" i="65"/>
  <c r="M7" i="64"/>
  <c r="G7" i="63"/>
  <c r="L7" i="42"/>
  <c r="G7" i="62"/>
  <c r="M7" i="84"/>
  <c r="F7" i="61"/>
  <c r="G7" i="31"/>
  <c r="G41" i="95" l="1"/>
  <c r="H23" i="85" s="1"/>
  <c r="G43" i="94"/>
  <c r="G25" i="85" s="1"/>
  <c r="G42" i="96"/>
  <c r="I24" i="85" s="1"/>
  <c r="G43" i="93"/>
  <c r="F25" i="85" s="1"/>
  <c r="G40" i="94"/>
  <c r="G22" i="85" s="1"/>
  <c r="G39" i="91"/>
  <c r="G41" i="93"/>
  <c r="F23" i="85" s="1"/>
  <c r="G42" i="94"/>
  <c r="G24" i="85" s="1"/>
  <c r="G42" i="92"/>
  <c r="E24" i="85" s="1"/>
  <c r="G40" i="96"/>
  <c r="I22" i="85" s="1"/>
  <c r="G39" i="95"/>
  <c r="G41" i="96"/>
  <c r="I23" i="85" s="1"/>
  <c r="G39" i="94"/>
  <c r="G41" i="90"/>
  <c r="C23" i="85" s="1"/>
  <c r="G42" i="90"/>
  <c r="C24" i="85" s="1"/>
  <c r="G40" i="93"/>
  <c r="F22" i="85" s="1"/>
  <c r="G40" i="92"/>
  <c r="E22" i="85" s="1"/>
  <c r="G40" i="95"/>
  <c r="H22" i="85" s="1"/>
  <c r="G41" i="91"/>
  <c r="D23" i="85" s="1"/>
  <c r="G39" i="93"/>
  <c r="G40" i="90"/>
  <c r="C22" i="85" s="1"/>
  <c r="G43" i="92"/>
  <c r="E25" i="85" s="1"/>
  <c r="G42" i="93"/>
  <c r="F24" i="85" s="1"/>
  <c r="G43" i="91"/>
  <c r="D25" i="85" s="1"/>
  <c r="G40" i="91"/>
  <c r="D22" i="85" s="1"/>
  <c r="G43" i="90"/>
  <c r="C25" i="85" s="1"/>
  <c r="G42" i="95"/>
  <c r="H24" i="85" s="1"/>
  <c r="G39" i="90"/>
  <c r="G41" i="92"/>
  <c r="E23" i="85" s="1"/>
  <c r="G39" i="96"/>
  <c r="G43" i="96"/>
  <c r="I25" i="85" s="1"/>
  <c r="G39" i="92"/>
  <c r="G43" i="95"/>
  <c r="H25" i="85" s="1"/>
  <c r="G42" i="91"/>
  <c r="D24" i="85" s="1"/>
  <c r="G41" i="94"/>
  <c r="G23" i="85" s="1"/>
  <c r="D43" i="93"/>
  <c r="D42" i="93"/>
  <c r="D39" i="90"/>
  <c r="D41" i="93"/>
  <c r="D40" i="93"/>
  <c r="D40" i="92"/>
  <c r="D40" i="91"/>
  <c r="D39" i="95"/>
  <c r="D43" i="91"/>
  <c r="D41" i="94"/>
  <c r="D39" i="93"/>
  <c r="D43" i="90"/>
  <c r="D39" i="94"/>
  <c r="D41" i="90"/>
  <c r="D39" i="96"/>
  <c r="D40" i="96"/>
  <c r="D40" i="95"/>
  <c r="D39" i="92"/>
  <c r="D42" i="92"/>
  <c r="D41" i="95"/>
  <c r="D43" i="92"/>
  <c r="D41" i="91"/>
  <c r="D43" i="95"/>
  <c r="D43" i="96"/>
  <c r="D42" i="94"/>
  <c r="D39" i="91"/>
  <c r="D40" i="94"/>
  <c r="D42" i="90"/>
  <c r="D41" i="92"/>
  <c r="D43" i="94"/>
  <c r="D42" i="96"/>
  <c r="D42" i="95"/>
  <c r="D42" i="91"/>
  <c r="D40" i="90"/>
  <c r="D41" i="96"/>
  <c r="D40" i="84"/>
  <c r="B15" i="85" s="1"/>
  <c r="K8" i="66"/>
  <c r="H8" i="66"/>
  <c r="A8" i="66"/>
  <c r="K6" i="66"/>
  <c r="H6" i="66"/>
  <c r="A6" i="66"/>
  <c r="K8" i="64"/>
  <c r="H8" i="64"/>
  <c r="A8" i="64"/>
  <c r="K6" i="64"/>
  <c r="H6" i="64"/>
  <c r="A6" i="64"/>
  <c r="H8" i="42"/>
  <c r="H6" i="42"/>
  <c r="J8" i="42"/>
  <c r="J6" i="42"/>
  <c r="A8" i="42"/>
  <c r="A6" i="42"/>
  <c r="E8" i="61"/>
  <c r="D8" i="61"/>
  <c r="A8" i="61"/>
  <c r="E6" i="61"/>
  <c r="D6" i="61"/>
  <c r="A6" i="61"/>
  <c r="E18" i="85" l="1"/>
  <c r="M43" i="92"/>
  <c r="M41" i="93"/>
  <c r="F16" i="85"/>
  <c r="M41" i="96"/>
  <c r="I16" i="85"/>
  <c r="G15" i="85"/>
  <c r="M40" i="94"/>
  <c r="E17" i="85"/>
  <c r="M42" i="92"/>
  <c r="F14" i="85"/>
  <c r="M39" i="93"/>
  <c r="D44" i="93"/>
  <c r="C14" i="85"/>
  <c r="D44" i="90"/>
  <c r="M39" i="90"/>
  <c r="I21" i="85"/>
  <c r="G44" i="96"/>
  <c r="D21" i="85"/>
  <c r="G44" i="91"/>
  <c r="E16" i="85"/>
  <c r="M41" i="92"/>
  <c r="G44" i="92"/>
  <c r="E21" i="85"/>
  <c r="H16" i="85"/>
  <c r="M41" i="95"/>
  <c r="C15" i="85"/>
  <c r="M40" i="90"/>
  <c r="D14" i="85"/>
  <c r="D44" i="91"/>
  <c r="M39" i="91"/>
  <c r="E14" i="85"/>
  <c r="D44" i="92"/>
  <c r="M39" i="92"/>
  <c r="G16" i="85"/>
  <c r="M41" i="94"/>
  <c r="F17" i="85"/>
  <c r="M42" i="93"/>
  <c r="G21" i="85"/>
  <c r="G44" i="94"/>
  <c r="G14" i="85"/>
  <c r="M39" i="94"/>
  <c r="D44" i="94"/>
  <c r="M42" i="90"/>
  <c r="C17" i="85"/>
  <c r="H15" i="85"/>
  <c r="M40" i="95"/>
  <c r="C21" i="85"/>
  <c r="G44" i="90"/>
  <c r="H17" i="85"/>
  <c r="M42" i="95"/>
  <c r="M43" i="96"/>
  <c r="I18" i="85"/>
  <c r="I15" i="85"/>
  <c r="M40" i="96"/>
  <c r="H14" i="85"/>
  <c r="D44" i="95"/>
  <c r="M39" i="95"/>
  <c r="G44" i="95"/>
  <c r="H21" i="85"/>
  <c r="C18" i="85"/>
  <c r="M43" i="90"/>
  <c r="D17" i="85"/>
  <c r="M42" i="91"/>
  <c r="D18" i="85"/>
  <c r="M43" i="91"/>
  <c r="I17" i="85"/>
  <c r="M42" i="96"/>
  <c r="H18" i="85"/>
  <c r="M43" i="95"/>
  <c r="I14" i="85"/>
  <c r="D44" i="96"/>
  <c r="M39" i="96"/>
  <c r="D15" i="85"/>
  <c r="M40" i="91"/>
  <c r="F15" i="85"/>
  <c r="M40" i="93"/>
  <c r="M42" i="94"/>
  <c r="G17" i="85"/>
  <c r="F18" i="85"/>
  <c r="M43" i="93"/>
  <c r="F21" i="85"/>
  <c r="G44" i="93"/>
  <c r="G18" i="85"/>
  <c r="M43" i="94"/>
  <c r="D16" i="85"/>
  <c r="M41" i="91"/>
  <c r="C16" i="85"/>
  <c r="M41" i="90"/>
  <c r="E15" i="85"/>
  <c r="M40" i="92"/>
  <c r="E8" i="65"/>
  <c r="D8" i="65"/>
  <c r="A8" i="65"/>
  <c r="E6" i="65"/>
  <c r="D6" i="65"/>
  <c r="A6" i="65"/>
  <c r="E8" i="63"/>
  <c r="D8" i="63"/>
  <c r="A8" i="63"/>
  <c r="E6" i="63"/>
  <c r="D6" i="63"/>
  <c r="A6" i="63"/>
  <c r="M44" i="95" l="1"/>
  <c r="M44" i="91"/>
  <c r="M44" i="96"/>
  <c r="M44" i="90"/>
  <c r="M44" i="93"/>
  <c r="M44" i="94"/>
  <c r="M44" i="92"/>
  <c r="E8" i="62"/>
  <c r="D8" i="62"/>
  <c r="A8" i="62"/>
  <c r="E6" i="62"/>
  <c r="D6" i="62"/>
  <c r="A6" i="62"/>
  <c r="D8" i="31"/>
  <c r="D6" i="38" l="1"/>
  <c r="D8" i="38"/>
  <c r="F6" i="38"/>
  <c r="F8" i="38"/>
  <c r="A8" i="38"/>
  <c r="A6" i="38"/>
  <c r="J8" i="84"/>
  <c r="A8" i="84"/>
  <c r="A6" i="84"/>
  <c r="E8" i="31"/>
  <c r="E6" i="31"/>
  <c r="D6" i="31"/>
  <c r="A8" i="31"/>
  <c r="A6" i="31"/>
  <c r="A39" i="84" l="1"/>
  <c r="B14" i="85" l="1"/>
  <c r="G39" i="84"/>
  <c r="B21" i="85" s="1"/>
  <c r="J39" i="84"/>
  <c r="I8" i="85"/>
  <c r="G8" i="85"/>
  <c r="A8" i="85"/>
  <c r="I6" i="85"/>
  <c r="G6" i="85"/>
  <c r="E6" i="85"/>
  <c r="A6" i="85"/>
  <c r="M39" i="84" l="1"/>
  <c r="A25" i="85"/>
  <c r="A24" i="85"/>
  <c r="A23" i="85"/>
  <c r="A22" i="85"/>
  <c r="A21" i="85"/>
  <c r="A14" i="85"/>
  <c r="I26" i="85"/>
  <c r="H26" i="85"/>
  <c r="G26" i="85"/>
  <c r="F26" i="85"/>
  <c r="E26" i="85"/>
  <c r="D26" i="85"/>
  <c r="C26" i="85"/>
  <c r="I12" i="85"/>
  <c r="H12" i="85"/>
  <c r="G12" i="85"/>
  <c r="F12" i="85"/>
  <c r="E12" i="85"/>
  <c r="D12" i="85"/>
  <c r="C12" i="85"/>
  <c r="B12" i="85"/>
  <c r="A18" i="85"/>
  <c r="A17" i="85"/>
  <c r="A16" i="85"/>
  <c r="A15" i="85"/>
  <c r="A43" i="84"/>
  <c r="D43" i="84" s="1"/>
  <c r="B18" i="85" s="1"/>
  <c r="A42" i="84"/>
  <c r="D42" i="84" s="1"/>
  <c r="B17" i="85" s="1"/>
  <c r="A41" i="84"/>
  <c r="F19" i="85"/>
  <c r="G41" i="84" l="1"/>
  <c r="B23" i="85" s="1"/>
  <c r="D41" i="84"/>
  <c r="B16" i="85" s="1"/>
  <c r="J40" i="84"/>
  <c r="G40" i="84"/>
  <c r="B22" i="85" s="1"/>
  <c r="J41" i="84"/>
  <c r="J42" i="84"/>
  <c r="G42" i="84"/>
  <c r="B24" i="85" s="1"/>
  <c r="J43" i="84"/>
  <c r="G43" i="84"/>
  <c r="B25" i="85" s="1"/>
  <c r="J21" i="85"/>
  <c r="H19" i="85"/>
  <c r="I19" i="85"/>
  <c r="E19" i="85"/>
  <c r="D19" i="85"/>
  <c r="G19" i="85"/>
  <c r="C19" i="85"/>
  <c r="M43" i="84" l="1"/>
  <c r="M42" i="84"/>
  <c r="M41" i="84"/>
  <c r="M40" i="84"/>
  <c r="J22" i="85"/>
  <c r="J25" i="85"/>
  <c r="J24" i="85"/>
  <c r="J23" i="85"/>
  <c r="J26" i="85" l="1"/>
  <c r="B26" i="85"/>
  <c r="J44" i="84" l="1"/>
  <c r="G44" i="84"/>
  <c r="J17" i="85" l="1"/>
  <c r="J18" i="85"/>
  <c r="D44" i="84" l="1"/>
  <c r="J15" i="85"/>
  <c r="J16" i="85"/>
  <c r="M44" i="84" l="1"/>
  <c r="B19" i="85"/>
  <c r="J14" i="85"/>
  <c r="J19" i="85"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futureMetadata name="XLDAPR" count="1">
    <bk>
      <extLst>
        <ext uri="{bdbb8cdc-fa1e-496e-a857-3c3f30c029c3}">
          <xda:dynamicArrayProperties fDynamic="1" fCollapsed="0"/>
        </ext>
      </extLst>
    </bk>
  </futureMetadata>
  <cellMetadata count="1">
    <bk>
      <rc t="2" v="0"/>
    </bk>
  </cellMetadata>
  <valueMetadata count="3">
    <bk>
      <rc t="1" v="0"/>
    </bk>
    <bk>
      <rc t="1" v="1"/>
    </bk>
    <bk>
      <rc t="1" v="2"/>
    </bk>
  </valueMetadata>
</metadata>
</file>

<file path=xl/sharedStrings.xml><?xml version="1.0" encoding="utf-8"?>
<sst xmlns="http://schemas.openxmlformats.org/spreadsheetml/2006/main" count="6111" uniqueCount="893">
  <si>
    <t>X</t>
  </si>
  <si>
    <t>2.2</t>
  </si>
  <si>
    <t>2.2.2</t>
  </si>
  <si>
    <t>2.2.3</t>
  </si>
  <si>
    <t>2.3</t>
  </si>
  <si>
    <t>2.4</t>
  </si>
  <si>
    <t>2.4.3</t>
  </si>
  <si>
    <t>2.5</t>
  </si>
  <si>
    <t>Politique énergétique finale</t>
  </si>
  <si>
    <t xml:space="preserve">Numéro d’imputation comptable : </t>
  </si>
  <si>
    <t>Numéro et titre de la section</t>
  </si>
  <si>
    <t>Références</t>
  </si>
  <si>
    <t>Hydro-Québec</t>
  </si>
  <si>
    <t>Énergir</t>
  </si>
  <si>
    <t>A</t>
  </si>
  <si>
    <t>S.O.</t>
  </si>
  <si>
    <t>Mois 3</t>
  </si>
  <si>
    <t>Mois 9</t>
  </si>
  <si>
    <t>Électricité</t>
  </si>
  <si>
    <t>Gaz naturel</t>
  </si>
  <si>
    <t>Autres (à spécifier)</t>
  </si>
  <si>
    <t>Un suivi annuel des objectifs et des cibles d’amélioration en efficacité énergétique est effectué.</t>
  </si>
  <si>
    <t>Étape</t>
  </si>
  <si>
    <t>Personne responsable</t>
  </si>
  <si>
    <t>Estimation budgétaire</t>
  </si>
  <si>
    <t>Échéancier</t>
  </si>
  <si>
    <t>Tâche 1</t>
  </si>
  <si>
    <t>4.1</t>
  </si>
  <si>
    <t>Tâche 2</t>
  </si>
  <si>
    <t>4.2</t>
  </si>
  <si>
    <t>B</t>
  </si>
  <si>
    <t>C</t>
  </si>
  <si>
    <t>Tâche 3</t>
  </si>
  <si>
    <t>4.3</t>
  </si>
  <si>
    <t>D</t>
  </si>
  <si>
    <t>E</t>
  </si>
  <si>
    <t>Tâche 4</t>
  </si>
  <si>
    <t>5.1</t>
  </si>
  <si>
    <t>Tâche 6</t>
  </si>
  <si>
    <t>5.3</t>
  </si>
  <si>
    <t>Tâche 5</t>
  </si>
  <si>
    <t>5.2</t>
  </si>
  <si>
    <t>Tâche 7</t>
  </si>
  <si>
    <t>6.1</t>
  </si>
  <si>
    <t>Tâche 8</t>
  </si>
  <si>
    <t>6.6</t>
  </si>
  <si>
    <t>2.4 et 2.5</t>
  </si>
  <si>
    <t>F</t>
  </si>
  <si>
    <t>G</t>
  </si>
  <si>
    <t>2.2.4</t>
  </si>
  <si>
    <t>H</t>
  </si>
  <si>
    <t>Tâche 9</t>
  </si>
  <si>
    <t>6.3</t>
  </si>
  <si>
    <t>Mettre en place une méthode d’analyse des données énergétiques adaptée.</t>
  </si>
  <si>
    <t>Tâche 10</t>
  </si>
  <si>
    <t>Tâche 14</t>
  </si>
  <si>
    <t>7.1 et 7.2</t>
  </si>
  <si>
    <t>Tâche 23</t>
  </si>
  <si>
    <t>Nom</t>
  </si>
  <si>
    <t>Rôle</t>
  </si>
  <si>
    <t>Fréquence des rencontres</t>
  </si>
  <si>
    <t>Ordre du jour typique</t>
  </si>
  <si>
    <t>Enjeu</t>
  </si>
  <si>
    <t>Mesure à prendre</t>
  </si>
  <si>
    <t>Quantité</t>
  </si>
  <si>
    <t>Compteur</t>
  </si>
  <si>
    <t>Fonction</t>
  </si>
  <si>
    <t>Fréquence de calibrage</t>
  </si>
  <si>
    <t>Données à collecter</t>
  </si>
  <si>
    <t>Par qui et comment</t>
  </si>
  <si>
    <t>Unité</t>
  </si>
  <si>
    <t>Moyen</t>
  </si>
  <si>
    <t>Thème</t>
  </si>
  <si>
    <t>Public cible</t>
  </si>
  <si>
    <t>Durée</t>
  </si>
  <si>
    <t>Budget</t>
  </si>
  <si>
    <t>Responsable</t>
  </si>
  <si>
    <t>Date de début</t>
  </si>
  <si>
    <t>Description</t>
  </si>
  <si>
    <t>Tâche 11</t>
  </si>
  <si>
    <t>6.4 et 6.5</t>
  </si>
  <si>
    <t>3.6</t>
  </si>
  <si>
    <t>3.7</t>
  </si>
  <si>
    <t>Objectifs</t>
  </si>
  <si>
    <t>Tâche 12</t>
  </si>
  <si>
    <t>6.2.1 et 6.2.2</t>
  </si>
  <si>
    <t>Tâche 13</t>
  </si>
  <si>
    <t>6.2.3</t>
  </si>
  <si>
    <t>Tâche 15</t>
  </si>
  <si>
    <t>Élaborer un plan de communication adapté aux parties prenantes.</t>
  </si>
  <si>
    <t>Tâche 16</t>
  </si>
  <si>
    <t>7.5</t>
  </si>
  <si>
    <t>Tâche 17</t>
  </si>
  <si>
    <t>8.1</t>
  </si>
  <si>
    <t>Tâche 18</t>
  </si>
  <si>
    <t>8.2</t>
  </si>
  <si>
    <t>Tâche 19</t>
  </si>
  <si>
    <t>8.3</t>
  </si>
  <si>
    <t>Tâche 21 et 20</t>
  </si>
  <si>
    <t>9.1.1</t>
  </si>
  <si>
    <t xml:space="preserve">Tâche 20 et 22 </t>
  </si>
  <si>
    <t xml:space="preserve"> 9.2 </t>
  </si>
  <si>
    <t>Tâche 24 et 25</t>
  </si>
  <si>
    <t>10.1 et 10.2</t>
  </si>
  <si>
    <t>Valeur initiale</t>
  </si>
  <si>
    <t>Moyenne annuelle</t>
  </si>
  <si>
    <t>Remarques</t>
  </si>
  <si>
    <t>Objectif</t>
  </si>
  <si>
    <t>Commentaire</t>
  </si>
  <si>
    <t>Nom des travaux</t>
  </si>
  <si>
    <t>Temps alloué par semaine</t>
  </si>
  <si>
    <t>Activité de communication</t>
  </si>
  <si>
    <t>Message véhiculé</t>
  </si>
  <si>
    <t>Élément</t>
  </si>
  <si>
    <t>Sujet</t>
  </si>
  <si>
    <t>Description du processus</t>
  </si>
  <si>
    <t>Performance attendue</t>
  </si>
  <si>
    <t>Écart</t>
  </si>
  <si>
    <t>Cause des écarts</t>
  </si>
  <si>
    <t>Analyse</t>
  </si>
  <si>
    <t>Ajustement non périodique</t>
  </si>
  <si>
    <t xml:space="preserve"> 5.3</t>
  </si>
  <si>
    <t>9.1.2</t>
  </si>
  <si>
    <t>Parties prenantes</t>
  </si>
  <si>
    <t>Besoin</t>
  </si>
  <si>
    <t>Attente</t>
  </si>
  <si>
    <t>Type de donnée</t>
  </si>
  <si>
    <t>Source</t>
  </si>
  <si>
    <t>Fréquence de mise à jour</t>
  </si>
  <si>
    <t>Modalités de validation</t>
  </si>
  <si>
    <t>UES</t>
  </si>
  <si>
    <t>Analyse diagnostique</t>
  </si>
  <si>
    <t>Consultant de l'énergie</t>
  </si>
  <si>
    <t>RÉSERVÉ À L'ADMINISTRATION HQ/ÉNERGIR - CET ONGLET N'EST PAS MODIFIABLE</t>
  </si>
  <si>
    <t>•</t>
  </si>
  <si>
    <t>Informations importantes</t>
  </si>
  <si>
    <t>Total</t>
  </si>
  <si>
    <t>Mois 15</t>
  </si>
  <si>
    <t>Mois 27</t>
  </si>
  <si>
    <t>Mois 39</t>
  </si>
  <si>
    <t>Mois 51</t>
  </si>
  <si>
    <t>Mois 63</t>
  </si>
  <si>
    <t>Mois 75</t>
  </si>
  <si>
    <t>Mesurage et vérification</t>
  </si>
  <si>
    <t>Rapport 1</t>
  </si>
  <si>
    <t>Guide
M&amp;V</t>
  </si>
  <si>
    <t>ISO
50001</t>
  </si>
  <si>
    <t>50001
Ready</t>
  </si>
  <si>
    <t xml:space="preserve">
A</t>
  </si>
  <si>
    <t>Électricité (kWh)</t>
  </si>
  <si>
    <t>Consommation annuelle</t>
  </si>
  <si>
    <t>Consommation mois 1</t>
  </si>
  <si>
    <t>Consommation mois 2</t>
  </si>
  <si>
    <t>Consommation mois 3</t>
  </si>
  <si>
    <t>Consommation mois 4</t>
  </si>
  <si>
    <t>Consommation mois 5</t>
  </si>
  <si>
    <t>Consommation mois 6</t>
  </si>
  <si>
    <t>Consommation mois 7</t>
  </si>
  <si>
    <t>Consommation mois 8</t>
  </si>
  <si>
    <t>Consommation mois 9</t>
  </si>
  <si>
    <t>Consommation mois 10</t>
  </si>
  <si>
    <t>Consommation mois 11</t>
  </si>
  <si>
    <t>Consommation mois 12</t>
  </si>
  <si>
    <t>2.1.1  Enjeux internes et externes</t>
  </si>
  <si>
    <t>2.1.2  Besoins et attentes des parties prenantes</t>
  </si>
  <si>
    <t>2.2  Leadership</t>
  </si>
  <si>
    <t>2.2.1  Leadership et engagement</t>
  </si>
  <si>
    <t>2.2.3  Politique énergétique</t>
  </si>
  <si>
    <t>2.3  Planification</t>
  </si>
  <si>
    <t>2.3.3  Revue énergétique</t>
  </si>
  <si>
    <t xml:space="preserve">2.4  Soutien organisationnel </t>
  </si>
  <si>
    <t>2.4.1  Compétence, formation et ressources</t>
  </si>
  <si>
    <t>2.6  Évaluation des performances</t>
  </si>
  <si>
    <t>1.2  Élaboration du plan de mise en œuvre du SGE</t>
  </si>
  <si>
    <t>1.3.2  Consommation et coût</t>
  </si>
  <si>
    <t>1.3.3  Usages énergétiques</t>
  </si>
  <si>
    <t>Enjeu interne 
ou externe</t>
  </si>
  <si>
    <t>Probabilité 
de réalisation (important, modéré, faible)</t>
  </si>
  <si>
    <t>Méthode d'évaluation de 
l’efficacité des mesures prises</t>
  </si>
  <si>
    <t>Important</t>
  </si>
  <si>
    <t>Modéré</t>
  </si>
  <si>
    <t>Faible</t>
  </si>
  <si>
    <t>Interne</t>
  </si>
  <si>
    <t>Externe</t>
  </si>
  <si>
    <t>Risque</t>
  </si>
  <si>
    <t>2.3.5.1  Objectifs</t>
  </si>
  <si>
    <t>6.2.1 
et 6.2.2</t>
  </si>
  <si>
    <t>2.3.6  Système d’information de gestion de l’énergie (SIGE)</t>
  </si>
  <si>
    <t>2.4.2  Sensibilisation et communication</t>
  </si>
  <si>
    <t>2.5.2  Conception</t>
  </si>
  <si>
    <t>2.5.3  Achats</t>
  </si>
  <si>
    <t>2.6.3  Audit interne</t>
  </si>
  <si>
    <t xml:space="preserve">2.7  Traitement des non-conformités et amélioration continue  </t>
  </si>
  <si>
    <t>Tâche 
21 et 20</t>
  </si>
  <si>
    <t>Tâche 
21 et 24</t>
  </si>
  <si>
    <t xml:space="preserve">Tâche 
20 et 22 </t>
  </si>
  <si>
    <t>Tâche 
24 et 25</t>
  </si>
  <si>
    <t>10.1 
et 10.2</t>
  </si>
  <si>
    <t>Performance 
réelle</t>
  </si>
  <si>
    <t>Valeur 
cible</t>
  </si>
  <si>
    <t>Valeur 
actuelle</t>
  </si>
  <si>
    <t xml:space="preserve">2.3.6.2  Outils de visualisation des données </t>
  </si>
  <si>
    <t xml:space="preserve">2.4.3  Gestion de la documentation </t>
  </si>
  <si>
    <t>Type 
(interne ou externe)</t>
  </si>
  <si>
    <t>Tableau  2.3.6.1 A : Réalisation des travaux de mise en service des appareils de mesurage</t>
  </si>
  <si>
    <t>Tableau  2.6.1 B : Processus continu de suivi</t>
  </si>
  <si>
    <t>Tableau  2.1.2 A : Parties prenantes du SGE</t>
  </si>
  <si>
    <t>Moyens 
financiers</t>
  </si>
  <si>
    <t>Moyens 
humains</t>
  </si>
  <si>
    <t>Fréquence 
de suivi</t>
  </si>
  <si>
    <t>Enjeu 
interne 
ou 
externe</t>
  </si>
  <si>
    <t>Période</t>
  </si>
  <si>
    <t>Maximum</t>
  </si>
  <si>
    <t>S. O.</t>
  </si>
  <si>
    <t>Introduction – Liste détaillée des livrables</t>
  </si>
  <si>
    <t xml:space="preserve">Rapports d’économies d’énergie : </t>
  </si>
  <si>
    <t>Effectuer ou non des ajouts au système d’acquisition de données.</t>
  </si>
  <si>
    <t>Rapport 3</t>
  </si>
  <si>
    <t>Rapport 2</t>
  </si>
  <si>
    <t>Rapport 4</t>
  </si>
  <si>
    <t>Rapport 5</t>
  </si>
  <si>
    <t xml:space="preserve"> Réservé à l’administration</t>
  </si>
  <si>
    <r>
      <t xml:space="preserve">Réponse obligatoire
</t>
    </r>
    <r>
      <rPr>
        <b/>
        <sz val="9"/>
        <rFont val="Arial"/>
        <family val="2"/>
      </rPr>
      <t>Répondre ici</t>
    </r>
  </si>
  <si>
    <t xml:space="preserve">Les équipements utilisés pour le mesurage des caractéristiques clés fournissent des données exactes, répétables et qui peuvent être conservées sur un support électronique facilement accessible. </t>
  </si>
  <si>
    <t>Les ressources ciblées pour le SIGE sont compétentes et possèdent une formation adéquate pour la gestion de celui-ci, sont sensibilisées à l’importance de leur contribution et aux répercussions du non-respect des exigences d’un tel système.</t>
  </si>
  <si>
    <t>Un système d’acquisition de données est déjà en place.</t>
  </si>
  <si>
    <t>Lorsqu’une non-conformité dans le processus d’audit est détectée, elle est rapidement maîtrisée et corrigée.</t>
  </si>
  <si>
    <t>Les écarts de performance sont chiffrés en coûts énergétiques évités et sont consignés dans le but d’être présentés à la revue énergétique annuelle.</t>
  </si>
  <si>
    <t>Tableau 1.3.3 – Liste des usages énergétiques</t>
  </si>
  <si>
    <t>Usage énergétique</t>
  </si>
  <si>
    <t xml:space="preserve">2  Implantation du SGE </t>
  </si>
  <si>
    <t>1.1  Effectuer une analyse des écarts</t>
  </si>
  <si>
    <t>2.1  Contexte de l’organisation</t>
  </si>
  <si>
    <t>Indiquer les parties prenantes clés ayant une incidence sur le SGE de l’organisation.</t>
  </si>
  <si>
    <r>
      <t xml:space="preserve">Réponse facultative
</t>
    </r>
    <r>
      <rPr>
        <b/>
        <sz val="9"/>
        <rFont val="Arial"/>
        <family val="2"/>
      </rPr>
      <t>Répondre ici</t>
    </r>
  </si>
  <si>
    <t>Rassembler et suivre les exigences légales ainsi que toute autre exigence applicable à l’énergie.</t>
  </si>
  <si>
    <r>
      <t xml:space="preserve">Réponse obligatoire
</t>
    </r>
    <r>
      <rPr>
        <b/>
        <sz val="9"/>
        <color theme="1"/>
        <rFont val="Arial"/>
        <family val="2"/>
      </rPr>
      <t>Répondre ici</t>
    </r>
  </si>
  <si>
    <r>
      <t xml:space="preserve">Réponse obligatoire
</t>
    </r>
    <r>
      <rPr>
        <b/>
        <sz val="9"/>
        <color theme="1"/>
        <rFont val="Arial"/>
        <family val="2"/>
      </rPr>
      <t>Transmettre la réponse en 
pièce jointe</t>
    </r>
  </si>
  <si>
    <t>2.3.2  Planification de la collecte des données énergétiques</t>
  </si>
  <si>
    <t>Fournir des preuves que tous les appareils de mesure utilisés dans le cadre du SGE sont étalonnés avec exactitude.</t>
  </si>
  <si>
    <r>
      <t xml:space="preserve">Réponse obligatoire
</t>
    </r>
    <r>
      <rPr>
        <b/>
        <sz val="9"/>
        <rFont val="Arial"/>
        <family val="2"/>
      </rPr>
      <t>Transmettre la réponse en 
pièce jointe</t>
    </r>
  </si>
  <si>
    <t>2.3.3.1  Usages énergétiques significatifs (UES)</t>
  </si>
  <si>
    <t>Recenser les personnes qui influent sur la consommation énergétique associée aux UES.</t>
  </si>
  <si>
    <t>Documenter et tenir à jour les méthodes, les critères et les résultats liés aux UES en les consignant.</t>
  </si>
  <si>
    <t xml:space="preserve">2.3.3.2  Revue de la consommation énergétique </t>
  </si>
  <si>
    <t>2.3.3.3  Liste des possibilités d’amélioration de la performance énergétique</t>
  </si>
  <si>
    <t>Présenter les modèles, les hypothèses et les calculs employés pour estimer les économies d’énergie associées aux possibilités d’amélioration déterminées.</t>
  </si>
  <si>
    <t>Documenter et tenir à jour les méthodes, les critères et les résultats liés à la revue énergétique en les consignant.</t>
  </si>
  <si>
    <t>Identification du Projet et du Participant</t>
  </si>
  <si>
    <t xml:space="preserve"> Nom de l’entreprise (tel qu’il figure dans le registre des entreprises)</t>
  </si>
  <si>
    <t xml:space="preserve"> Nº d’entreprise du Québec</t>
  </si>
  <si>
    <t>Nom de l’usine ou du Site</t>
  </si>
  <si>
    <t xml:space="preserve">Nº de projet - Hydro-Québec </t>
  </si>
  <si>
    <t>Proportion</t>
  </si>
  <si>
    <t>Nº de projet - Énergir, le cas échéant</t>
  </si>
  <si>
    <t>Date de démarrage du Projet</t>
  </si>
  <si>
    <t>Grilles détaillées des coûts</t>
  </si>
  <si>
    <t>Coûts réels du Projet</t>
  </si>
  <si>
    <t>N°</t>
  </si>
  <si>
    <t>Catégorie d'activité</t>
  </si>
  <si>
    <t>Commentaires</t>
  </si>
  <si>
    <t>Coût total
($ CA)</t>
  </si>
  <si>
    <t>Coûts admissibles par le distributeur pour la période du rapport</t>
  </si>
  <si>
    <t>Main-d'œuvre interne et réquisitions internes</t>
  </si>
  <si>
    <t>Main-d'œuvre externe et commandes externes</t>
  </si>
  <si>
    <t>Implantation du SGE</t>
  </si>
  <si>
    <t>Implantation du SIGE</t>
  </si>
  <si>
    <t>Main d'œuvre externe et commandes externes - Mois75</t>
  </si>
  <si>
    <t>Cumulatif ($)</t>
  </si>
  <si>
    <t xml:space="preserve"> Total ($)</t>
  </si>
  <si>
    <t>Main-d'œuvre interne et réquisitions internes - Mois75</t>
  </si>
  <si>
    <t>Date d'échéance</t>
  </si>
  <si>
    <t>Période couverte par le rapport de dépenses</t>
  </si>
  <si>
    <t>Tableau 2.3.2 B : Compteurs énergétiques principaux</t>
  </si>
  <si>
    <t>Coût ($ CA)</t>
  </si>
  <si>
    <t>Année -2</t>
  </si>
  <si>
    <t>Année -1</t>
  </si>
  <si>
    <t>Tableau 2.3.3.1 A : Liste des UES</t>
  </si>
  <si>
    <t>Tableau 2.3.2 E : Plan de collecte des données énergétiques</t>
  </si>
  <si>
    <t>Nom de l’UES</t>
  </si>
  <si>
    <t xml:space="preserve">Personnes pouvant influencer la consommation </t>
  </si>
  <si>
    <t>Nom de la personne responsable</t>
  </si>
  <si>
    <t>Collaborateur ou collaboratrice</t>
  </si>
  <si>
    <r>
      <t xml:space="preserve">Réponse obligatoire
Répondre dans l’onglet 
</t>
    </r>
    <r>
      <rPr>
        <b/>
        <sz val="9"/>
        <color theme="1"/>
        <rFont val="Arial"/>
        <family val="2"/>
      </rPr>
      <t>Mois9-TAB, tableau 2.2.2</t>
    </r>
  </si>
  <si>
    <r>
      <t xml:space="preserve">Réponse obligatoire
Répondre dans l’onglet 
</t>
    </r>
    <r>
      <rPr>
        <b/>
        <sz val="9"/>
        <color theme="1"/>
        <rFont val="Arial"/>
        <family val="2"/>
      </rPr>
      <t>Mois9-TAB, tableau 2.3.1</t>
    </r>
  </si>
  <si>
    <r>
      <t xml:space="preserve">Réponse obligatoire
Répondre dans l’onglet
</t>
    </r>
    <r>
      <rPr>
        <b/>
        <sz val="9"/>
        <color theme="1"/>
        <rFont val="Arial"/>
        <family val="2"/>
      </rPr>
      <t>Mois9-TAB, tableau 2.3.2 A</t>
    </r>
  </si>
  <si>
    <r>
      <t xml:space="preserve">Réponse obligatoire
Répondre dans l’onglet
</t>
    </r>
    <r>
      <rPr>
        <b/>
        <sz val="9"/>
        <color theme="1"/>
        <rFont val="Arial"/>
        <family val="2"/>
      </rPr>
      <t>Mois9-TAB, tableau 2.3.2 B</t>
    </r>
  </si>
  <si>
    <r>
      <t xml:space="preserve">Réponse obligatoire
Répondre dans l’onglet 
</t>
    </r>
    <r>
      <rPr>
        <b/>
        <sz val="9"/>
        <rFont val="Arial"/>
        <family val="2"/>
      </rPr>
      <t>Mois9-TAB, tableau 2.3.3.1 A</t>
    </r>
  </si>
  <si>
    <r>
      <t xml:space="preserve">Réponse obligatoire
Répondre dans l’onglet 
</t>
    </r>
    <r>
      <rPr>
        <b/>
        <sz val="9"/>
        <rFont val="Arial"/>
        <family val="2"/>
      </rPr>
      <t>Mois9-TAB, tableau 2.3.2 E</t>
    </r>
  </si>
  <si>
    <r>
      <t xml:space="preserve">Réponse obligatoire
Répondre dans l’onglet 
</t>
    </r>
    <r>
      <rPr>
        <b/>
        <sz val="9"/>
        <rFont val="Arial"/>
        <family val="2"/>
      </rPr>
      <t>Mois9-TAB,</t>
    </r>
    <r>
      <rPr>
        <sz val="9"/>
        <rFont val="Arial"/>
        <family val="2"/>
      </rPr>
      <t xml:space="preserve"> </t>
    </r>
    <r>
      <rPr>
        <b/>
        <sz val="9"/>
        <rFont val="Arial"/>
        <family val="2"/>
      </rPr>
      <t>tableau 2.3.3.1 A</t>
    </r>
  </si>
  <si>
    <r>
      <t xml:space="preserve">Réponse obligatoire
Répondre dans l’onglet 
</t>
    </r>
    <r>
      <rPr>
        <b/>
        <sz val="9"/>
        <rFont val="Arial"/>
        <family val="2"/>
      </rPr>
      <t xml:space="preserve">Mois3-TAB, tableau 1.1 </t>
    </r>
  </si>
  <si>
    <r>
      <t xml:space="preserve">Réponse obligatoire
Répondre dans l’onglet 
</t>
    </r>
    <r>
      <rPr>
        <b/>
        <sz val="9"/>
        <rFont val="Arial"/>
        <family val="2"/>
      </rPr>
      <t>Mois3-TAB, tableau 1.2</t>
    </r>
  </si>
  <si>
    <r>
      <t xml:space="preserve">Réponse obligatoire
Répondre dans l’onglet 
</t>
    </r>
    <r>
      <rPr>
        <b/>
        <sz val="9"/>
        <rFont val="Arial"/>
        <family val="2"/>
      </rPr>
      <t>Mois3-TAB, tableau 1.3.2</t>
    </r>
  </si>
  <si>
    <r>
      <t xml:space="preserve">Réponse obligatoire
Répondre dans l’onglet 
</t>
    </r>
    <r>
      <rPr>
        <b/>
        <sz val="9"/>
        <rFont val="Arial"/>
        <family val="2"/>
      </rPr>
      <t>Mois3-TAB, tableau 1.3.3</t>
    </r>
  </si>
  <si>
    <t>Objectif de l’indicateur</t>
  </si>
  <si>
    <t>Pourcentage
d’atteinte</t>
  </si>
  <si>
    <t>Critères et 
méthode de sélection</t>
  </si>
  <si>
    <t>Processus d’examen périodique</t>
  </si>
  <si>
    <t>Fréquence d’ajustement</t>
  </si>
  <si>
    <t>Méthode d’ajustement</t>
  </si>
  <si>
    <t>Moyens matériels et technologiques</t>
  </si>
  <si>
    <t>Valeur calculée</t>
  </si>
  <si>
    <t>Fréquence d’examen</t>
  </si>
  <si>
    <t>Mesure corrective 
ou préventive nécessaire</t>
  </si>
  <si>
    <t>Indiquer les besoins et les attentes de ces parties prenantes en lien avec le SGE.</t>
  </si>
  <si>
    <r>
      <t xml:space="preserve">Réponse obligatoire en cas de changement
Répondre dans l’onglet 
</t>
    </r>
    <r>
      <rPr>
        <b/>
        <sz val="9"/>
        <rFont val="Arial"/>
        <family val="2"/>
      </rPr>
      <t>Mois27-TAB, tableau 2.2.2</t>
    </r>
  </si>
  <si>
    <r>
      <t xml:space="preserve">Réponse obligatoire
</t>
    </r>
    <r>
      <rPr>
        <b/>
        <sz val="9"/>
        <rFont val="Arial"/>
        <family val="2"/>
      </rPr>
      <t>Transmettre la réponse
en pièce jointe</t>
    </r>
  </si>
  <si>
    <r>
      <t xml:space="preserve">Réponse obligatoire
Répondre dans l’onglet
</t>
    </r>
    <r>
      <rPr>
        <b/>
        <sz val="9"/>
        <rFont val="Arial"/>
        <family val="2"/>
      </rPr>
      <t>Mois27-TAB, tableau 2.3.1</t>
    </r>
  </si>
  <si>
    <r>
      <t xml:space="preserve">Réponse obligatoire
Répondre dans l’onglet 
</t>
    </r>
    <r>
      <rPr>
        <b/>
        <sz val="9"/>
        <rFont val="Arial"/>
        <family val="2"/>
      </rPr>
      <t>Mois27-TAB, tableau 2.3.2 A</t>
    </r>
  </si>
  <si>
    <r>
      <t xml:space="preserve">Réponse obligatoire
Répondre dans l’onglet 
</t>
    </r>
    <r>
      <rPr>
        <b/>
        <sz val="9"/>
        <rFont val="Arial"/>
        <family val="2"/>
      </rPr>
      <t>Mois27-TAB, tableau 2.3.2 B</t>
    </r>
  </si>
  <si>
    <r>
      <t xml:space="preserve">Réponse obligatoire
Répondre dans l’onglet 
</t>
    </r>
    <r>
      <rPr>
        <b/>
        <sz val="9"/>
        <rFont val="Arial"/>
        <family val="2"/>
      </rPr>
      <t>Mois27-TAB, tableau 2.3.2 E</t>
    </r>
  </si>
  <si>
    <t xml:space="preserve">2.3.3.2  Revue de la consommation </t>
  </si>
  <si>
    <r>
      <t xml:space="preserve">Réponse obligatoire
Répondre dans l’onglet
</t>
    </r>
    <r>
      <rPr>
        <b/>
        <sz val="9"/>
        <rFont val="Arial"/>
        <family val="2"/>
      </rPr>
      <t>Mois15-TAB, tableau 2.3.6.1 A</t>
    </r>
  </si>
  <si>
    <t>Décrire le plan de collecte des données énergétiques configuré d’après les besoins en données.</t>
  </si>
  <si>
    <r>
      <t xml:space="preserve">Réponse obligatoire
Répondre dans l’onglet
</t>
    </r>
    <r>
      <rPr>
        <b/>
        <sz val="9"/>
        <rFont val="Arial"/>
        <family val="2"/>
      </rPr>
      <t>Mois15-TAB, tableau 2.3.6.1 B</t>
    </r>
  </si>
  <si>
    <t>Décrire le protocole qui sera mis en place pour le transfert des données vers la plateforme SIGE, en précisant notamment les sources de données, la fréquence de mise à jour, les modalités de validation ainsi que les responsabilités connexes.</t>
  </si>
  <si>
    <r>
      <t xml:space="preserve">Réponse obligatoire
Répondre dans l’onglet
</t>
    </r>
    <r>
      <rPr>
        <b/>
        <sz val="9"/>
        <rFont val="Arial"/>
        <family val="2"/>
      </rPr>
      <t>Mois15-TAB, tableau 2.4.2 A</t>
    </r>
  </si>
  <si>
    <r>
      <t xml:space="preserve">Réponse facultative
Répondre dans l’onglet
</t>
    </r>
    <r>
      <rPr>
        <b/>
        <sz val="9"/>
        <rFont val="Arial"/>
        <family val="2"/>
      </rPr>
      <t>Mois15-TAB, tableau 2.4.2 C</t>
    </r>
  </si>
  <si>
    <t>2.6  Évaluation de la performance</t>
  </si>
  <si>
    <r>
      <t xml:space="preserve">Réponse obligatoire
Répondre dans l’onglet 
</t>
    </r>
    <r>
      <rPr>
        <b/>
        <sz val="9"/>
        <rFont val="Arial"/>
        <family val="2"/>
      </rPr>
      <t>Mois15-TAB, tableau 2.6.1 B</t>
    </r>
  </si>
  <si>
    <r>
      <t xml:space="preserve">Réponse obligatoire
Répondre dans l’onglet 
</t>
    </r>
    <r>
      <rPr>
        <b/>
        <sz val="9"/>
        <rFont val="Arial"/>
        <family val="2"/>
      </rPr>
      <t>Mois15-TAB, tableau 2.6.1 E</t>
    </r>
  </si>
  <si>
    <t>2.6.2  Évaluation de conformité aux exigences légales et autres</t>
  </si>
  <si>
    <t>Décrire le processus de suivi des non-conformités constatées (ou le plan d’action à mettre en œuvre afin de les corriger).</t>
  </si>
  <si>
    <r>
      <t xml:space="preserve">Réponse obligatoire
Répondre dans l’onglet
</t>
    </r>
    <r>
      <rPr>
        <b/>
        <sz val="9"/>
        <rFont val="Arial"/>
        <family val="2"/>
      </rPr>
      <t>Mois27-TAB, tableau 2.3.4 F</t>
    </r>
  </si>
  <si>
    <r>
      <t xml:space="preserve">Réponse obligatoire
Répondre dans l’onglet
</t>
    </r>
    <r>
      <rPr>
        <b/>
        <sz val="9"/>
        <rFont val="Arial"/>
        <family val="2"/>
      </rPr>
      <t>Mois27-TAB, tableau 2.3.4 G</t>
    </r>
  </si>
  <si>
    <r>
      <t xml:space="preserve">Réponse obligatoire
Répondre dans l’onglet
</t>
    </r>
    <r>
      <rPr>
        <b/>
        <sz val="9"/>
        <rFont val="Arial"/>
        <family val="2"/>
      </rPr>
      <t>Mois27-TAB, tableau 2.3.5.2 A</t>
    </r>
  </si>
  <si>
    <r>
      <t xml:space="preserve">Réponse obligatoire
Répondre dans l’onglet 
</t>
    </r>
    <r>
      <rPr>
        <b/>
        <sz val="9"/>
        <rFont val="Arial"/>
        <family val="2"/>
      </rPr>
      <t>Mois27-TAB, tableau 2.3.5.2 A</t>
    </r>
  </si>
  <si>
    <r>
      <t xml:space="preserve">Réponse obligatoire
Répondre dans l’onglet  
</t>
    </r>
    <r>
      <rPr>
        <b/>
        <sz val="9"/>
        <rFont val="Arial"/>
        <family val="2"/>
      </rPr>
      <t>Mois27-TAB, tableau 2.3.5.2 A</t>
    </r>
  </si>
  <si>
    <r>
      <t xml:space="preserve">Réponse obligatoire 
</t>
    </r>
    <r>
      <rPr>
        <b/>
        <sz val="9"/>
        <rFont val="Arial"/>
        <family val="2"/>
      </rPr>
      <t>Transmettre la réponse en 
pièce jointe</t>
    </r>
  </si>
  <si>
    <r>
      <t xml:space="preserve">Réponse obligatoire
Répondre dans l’onglet 
</t>
    </r>
    <r>
      <rPr>
        <b/>
        <sz val="9"/>
        <rFont val="Arial"/>
        <family val="2"/>
      </rPr>
      <t>Mois27-TAB, tableau 2.3.6.1 A</t>
    </r>
  </si>
  <si>
    <r>
      <t xml:space="preserve">Réponse obligatoire
Répondre dans l’onglet 
</t>
    </r>
    <r>
      <rPr>
        <b/>
        <sz val="9"/>
        <rFont val="Arial"/>
        <family val="2"/>
      </rPr>
      <t>Mois27-TAB, tableau 2.3.6.1 B</t>
    </r>
  </si>
  <si>
    <r>
      <t xml:space="preserve">Réponse obligatoire
Répondre dans l’onglet 
</t>
    </r>
    <r>
      <rPr>
        <b/>
        <sz val="9"/>
        <rFont val="Arial"/>
        <family val="2"/>
      </rPr>
      <t>Mois27-TAB, tableau 2.3.6.1 C</t>
    </r>
  </si>
  <si>
    <t xml:space="preserve">Décrire l’état du système d’acquisition de données. </t>
  </si>
  <si>
    <r>
      <t xml:space="preserve">Réponse obligatoire
Répondre dans l’onglet 
</t>
    </r>
    <r>
      <rPr>
        <b/>
        <sz val="9"/>
        <rFont val="Arial"/>
        <family val="2"/>
      </rPr>
      <t>Mois27-TAB, tableau 2.3.6.2 C</t>
    </r>
  </si>
  <si>
    <r>
      <t xml:space="preserve">Réponse obligatoire
Répondre dans l’onglet 
</t>
    </r>
    <r>
      <rPr>
        <b/>
        <sz val="9"/>
        <rFont val="Arial"/>
        <family val="2"/>
      </rPr>
      <t>Mois27-TAB, tableau 2.4.2 A</t>
    </r>
  </si>
  <si>
    <r>
      <t xml:space="preserve">Réponse facultative
Répondre dans l’onglet 
</t>
    </r>
    <r>
      <rPr>
        <b/>
        <sz val="9"/>
        <rFont val="Arial"/>
        <family val="2"/>
      </rPr>
      <t>Mois27-TAB, tableau 2.4.2 C</t>
    </r>
  </si>
  <si>
    <r>
      <t xml:space="preserve">Réponse obligatoire
Répondre dans l’onglet 
</t>
    </r>
    <r>
      <rPr>
        <b/>
        <sz val="9"/>
        <rFont val="Arial"/>
        <family val="2"/>
      </rPr>
      <t>Mois27-TAB, tableau 2.6.1 B</t>
    </r>
  </si>
  <si>
    <r>
      <t xml:space="preserve">Réponse obligatoire
Répondre dans l’onglet  
</t>
    </r>
    <r>
      <rPr>
        <b/>
        <sz val="9"/>
        <rFont val="Arial"/>
        <family val="2"/>
      </rPr>
      <t>Mois27-TAB, tableau 2.6.1 C</t>
    </r>
  </si>
  <si>
    <r>
      <t xml:space="preserve">Réponse obligatoire
Répondre dans l’onglet 
</t>
    </r>
    <r>
      <rPr>
        <b/>
        <sz val="9"/>
        <rFont val="Arial"/>
        <family val="2"/>
      </rPr>
      <t>Mois27-TAB, tableau 2.6.1 E</t>
    </r>
  </si>
  <si>
    <t xml:space="preserve">2.6.2  Évaluation de conformité aux exigences légales et autres </t>
  </si>
  <si>
    <t>Réaliser un audit interne du SGE au moins une fois par an afin d’évaluer la conformité de ce système aux exigences de la norme ISO 50001, son efficacité dans l’atteinte des objectifs énergétiques ainsi que sa capacité à faire ressortir les possibilités d’amélioration et à en permettre la mise en œuvre.</t>
  </si>
  <si>
    <r>
      <t xml:space="preserve">Réponse obligatoire
Répondre dans l’onglet 
</t>
    </r>
    <r>
      <rPr>
        <b/>
        <sz val="9"/>
        <rFont val="Arial"/>
        <family val="2"/>
      </rPr>
      <t>Mois27-TAB, tableau 2.6.4</t>
    </r>
  </si>
  <si>
    <t xml:space="preserve">Rapport d’audit interne </t>
  </si>
  <si>
    <t>Source (analyse PESTEL)</t>
  </si>
  <si>
    <t>Possibilité d’amélioration</t>
  </si>
  <si>
    <t>Mesure d’atténuation</t>
  </si>
  <si>
    <t>Type d’impact</t>
  </si>
  <si>
    <t>Nom des membres</t>
  </si>
  <si>
    <t>Pourcentage 
d’atteinte</t>
  </si>
  <si>
    <t>Critères et méthode 
de sélection</t>
  </si>
  <si>
    <t>Tableau 2.3.6.1 B : Plan de collecte des données énergétiques</t>
  </si>
  <si>
    <t>Responsabilités connexes</t>
  </si>
  <si>
    <t>Critères d’exploitation</t>
  </si>
  <si>
    <t>Critères de maintenance</t>
  </si>
  <si>
    <t>Décision prise</t>
  </si>
  <si>
    <t>Période visée par les économies d’énergie</t>
  </si>
  <si>
    <t>Économies d’électricité (kWh)</t>
  </si>
  <si>
    <t>Contenu des rapports</t>
  </si>
  <si>
    <t>Mois 15
Implantation
1</t>
  </si>
  <si>
    <t>Mois 27
Implantation
2</t>
  </si>
  <si>
    <t>Mois 39
Implantation
3</t>
  </si>
  <si>
    <t>Mois 51
Implantation
4</t>
  </si>
  <si>
    <t>Mois 63
Implantation
5</t>
  </si>
  <si>
    <t xml:space="preserve">Rapports de dépenses : </t>
  </si>
  <si>
    <r>
      <t>Énergie totale</t>
    </r>
    <r>
      <rPr>
        <sz val="8"/>
        <color theme="1"/>
        <rFont val="Arial"/>
        <family val="2"/>
      </rPr>
      <t xml:space="preserve"> fournie par Hydro-Québec et Énergir</t>
    </r>
  </si>
  <si>
    <t xml:space="preserve">Description des biens 
et des services achetés
</t>
  </si>
  <si>
    <t xml:space="preserve">Catégorie d'activité
</t>
  </si>
  <si>
    <t xml:space="preserve">Commentaires
</t>
  </si>
  <si>
    <t>Nom du fournisseur</t>
  </si>
  <si>
    <t>Dates</t>
  </si>
  <si>
    <t xml:space="preserve">Nombre d’heures ou d'items </t>
  </si>
  <si>
    <t xml:space="preserve">Coûts admissibles Hydro-Québec </t>
  </si>
  <si>
    <t>Coûts admissibles Énergir</t>
  </si>
  <si>
    <t>Coûts non-admissibles</t>
  </si>
  <si>
    <t xml:space="preserve">Mois 9
Avancement
</t>
  </si>
  <si>
    <t>Tâche / Actions à entreprendre</t>
  </si>
  <si>
    <t>Date de signature de l'Avis d'intérêt, 
le cas échéant</t>
  </si>
  <si>
    <t>Électricité et Gaz naturel</t>
  </si>
  <si>
    <t>Autre</t>
  </si>
  <si>
    <t>Minimum</t>
  </si>
  <si>
    <t>Tableau 2.3.3.3</t>
  </si>
  <si>
    <t>À faire maintenant</t>
  </si>
  <si>
    <t>Élevé</t>
  </si>
  <si>
    <t>À faire plus tard</t>
  </si>
  <si>
    <t>À ne pas faire</t>
  </si>
  <si>
    <t>Tableau 2.3.3.3  Liste des possibilités d’amélioration de la performance énergétique</t>
  </si>
  <si>
    <t>Nom de la possibilité d’amélioration</t>
  </si>
  <si>
    <t>Système visé</t>
  </si>
  <si>
    <t>Économies d’énergie estimées</t>
  </si>
  <si>
    <t>Coût et effort requis</t>
  </si>
  <si>
    <t>Décision</t>
  </si>
  <si>
    <t>Impact énergétique</t>
  </si>
  <si>
    <t>2.4.1.1.4</t>
  </si>
  <si>
    <t>6.4</t>
  </si>
  <si>
    <t>2.6 et 3.7</t>
  </si>
  <si>
    <r>
      <t xml:space="preserve">Réponse obligatoire
Répondre dans l’onglet 
</t>
    </r>
    <r>
      <rPr>
        <b/>
        <sz val="9"/>
        <color theme="1"/>
        <rFont val="Arial"/>
        <family val="2"/>
      </rPr>
      <t>Mois9-TAB, tableau 2.3.3.3</t>
    </r>
  </si>
  <si>
    <r>
      <t xml:space="preserve">Réponse obligatoire
Répondre dans l’onglet 
</t>
    </r>
    <r>
      <rPr>
        <b/>
        <sz val="9"/>
        <color theme="1"/>
        <rFont val="Arial"/>
        <family val="2"/>
      </rPr>
      <t>Mois27-TAB, tableau 2.3.3.3</t>
    </r>
  </si>
  <si>
    <t>Tâche 
21</t>
  </si>
  <si>
    <t>3.11.1</t>
  </si>
  <si>
    <t>Tâche 
24</t>
  </si>
  <si>
    <t>Tâche 21</t>
  </si>
  <si>
    <t>Tâche 21 et 24</t>
  </si>
  <si>
    <t>Tâche 24</t>
  </si>
  <si>
    <t>2.2.2  Comité de l’énergie</t>
  </si>
  <si>
    <t>2.2.2  Comité de l'énergie</t>
  </si>
  <si>
    <t>Tableau 1.2 – Plan d'implantation du SGE</t>
  </si>
  <si>
    <t>Désigner un gestionnaire de l’énergie possédant les compétences techniques, l’expérience et l’autorité nécessaires pour assurer le leadership du SGE. Cette personne agira comme pilote de l'implantation du SGE, conformément aux exigences de la norme ISO 50001, et assurera la coordination des actions visant l’amélioration continue du système au sein de l’organisation.</t>
  </si>
  <si>
    <t>Indiquer les ressources humaines mobilisées pour l'implantation du SGE, en précisant leurs rôles et le temps alloué par semaine.</t>
  </si>
  <si>
    <r>
      <t xml:space="preserve">Programme Système de gestion de l’énergie (SGE) 
</t>
    </r>
    <r>
      <rPr>
        <sz val="11"/>
        <color theme="1"/>
        <rFont val="Arial"/>
        <family val="2"/>
      </rPr>
      <t>Instructions</t>
    </r>
  </si>
  <si>
    <t>Mois 9 – Rapport d'avancement :</t>
  </si>
  <si>
    <t>Mois 15 – Rapport d'implantation 1 :</t>
  </si>
  <si>
    <t>Mois 27 – Rapport d'implantation 2 :</t>
  </si>
  <si>
    <t>Mois 39 – Rapport d'implantation 3 :</t>
  </si>
  <si>
    <t>Mois 51 – Rapport d'implantation 4 :</t>
  </si>
  <si>
    <t>Mois 63 – Rapport d'implantation 5 :</t>
  </si>
  <si>
    <r>
      <t xml:space="preserve">Programme Système de gestion de l’énergie (SGE)
</t>
    </r>
    <r>
      <rPr>
        <sz val="11"/>
        <color theme="1"/>
        <rFont val="Arial"/>
        <family val="2"/>
      </rPr>
      <t>Table des matières</t>
    </r>
  </si>
  <si>
    <r>
      <t xml:space="preserve">Date de démarrage du Projet 
</t>
    </r>
    <r>
      <rPr>
        <sz val="7"/>
        <color theme="1"/>
        <rFont val="Arial Narrow"/>
        <family val="2"/>
      </rPr>
      <t>(AAAA-MM-JJ)</t>
    </r>
  </si>
  <si>
    <t xml:space="preserve"> Nom de l’usine ou du Site</t>
  </si>
  <si>
    <r>
      <t xml:space="preserve">Date de fin </t>
    </r>
    <r>
      <rPr>
        <sz val="7"/>
        <color theme="1"/>
        <rFont val="Arial"/>
        <family val="2"/>
      </rPr>
      <t xml:space="preserve"> (AAAA-MM-JJ)</t>
    </r>
  </si>
  <si>
    <r>
      <t xml:space="preserve">Date de début </t>
    </r>
    <r>
      <rPr>
        <sz val="7"/>
        <color theme="1"/>
        <rFont val="Arial"/>
        <family val="2"/>
      </rPr>
      <t>(AAAA-MM-JJ)</t>
    </r>
  </si>
  <si>
    <t>Économies d'énergie (kWh)</t>
  </si>
  <si>
    <r>
      <rPr>
        <b/>
        <sz val="8"/>
        <color theme="1"/>
        <rFont val="Arial"/>
        <family val="2"/>
      </rPr>
      <t>Électricité</t>
    </r>
    <r>
      <rPr>
        <sz val="8"/>
        <color theme="1"/>
        <rFont val="Arial"/>
        <family val="2"/>
      </rPr>
      <t xml:space="preserve"> fournie par Hydro-Québec </t>
    </r>
    <r>
      <rPr>
        <b/>
        <sz val="8"/>
        <color theme="1"/>
        <rFont val="Arial"/>
        <family val="2"/>
      </rPr>
      <t>(kWh)</t>
    </r>
  </si>
  <si>
    <r>
      <t xml:space="preserve">Programme Système de gestion de l’énergie (SGE)
Mois 3 – </t>
    </r>
    <r>
      <rPr>
        <sz val="11"/>
        <color theme="1"/>
        <rFont val="Arial"/>
        <family val="2"/>
      </rPr>
      <t>Rapport d’Analyse diagnostique</t>
    </r>
  </si>
  <si>
    <r>
      <t xml:space="preserve">Programme Système de gestion de l’énergie (SGE)
Mois 3 – </t>
    </r>
    <r>
      <rPr>
        <sz val="11"/>
        <color theme="1"/>
        <rFont val="Arial"/>
        <family val="2"/>
      </rPr>
      <t>Tableaux de réponse</t>
    </r>
  </si>
  <si>
    <r>
      <t>Programme Système de gestion de l’énergie (SGE)
Mois 3 –</t>
    </r>
    <r>
      <rPr>
        <sz val="11"/>
        <rFont val="Arial"/>
        <family val="2"/>
      </rPr>
      <t xml:space="preserve"> Rapport de dépenses</t>
    </r>
  </si>
  <si>
    <t>Taux de change
($ CA / devise)</t>
  </si>
  <si>
    <r>
      <t xml:space="preserve">Programme Système de gestion de l’énergie (SGE)
Mois 9 – </t>
    </r>
    <r>
      <rPr>
        <sz val="11"/>
        <color theme="1"/>
        <rFont val="Arial"/>
        <family val="2"/>
      </rPr>
      <t>Rapport d’avancement</t>
    </r>
  </si>
  <si>
    <r>
      <t xml:space="preserve">Programme Système de gestion de l’énergie (SGE)
Mois 9 – </t>
    </r>
    <r>
      <rPr>
        <sz val="11"/>
        <color theme="1"/>
        <rFont val="Arial"/>
        <family val="2"/>
      </rPr>
      <t>Tableaux de réponse</t>
    </r>
  </si>
  <si>
    <r>
      <t xml:space="preserve">Programme Système de gestion de l’énergie (SGE)
Mois 15 – </t>
    </r>
    <r>
      <rPr>
        <sz val="11"/>
        <color theme="1"/>
        <rFont val="Arial"/>
        <family val="2"/>
      </rPr>
      <t>Tableaux de réponse</t>
    </r>
  </si>
  <si>
    <r>
      <t xml:space="preserve">Programme Système de gestion de l’énergie (SGE)
Mois 27 – </t>
    </r>
    <r>
      <rPr>
        <sz val="11"/>
        <color theme="1"/>
        <rFont val="Arial"/>
        <family val="2"/>
      </rPr>
      <t>Rapport d’implantation 2</t>
    </r>
  </si>
  <si>
    <r>
      <t xml:space="preserve">Programme Système de gestion de l’énergie (SGE)
Mois 27 – </t>
    </r>
    <r>
      <rPr>
        <sz val="11"/>
        <color theme="1"/>
        <rFont val="Arial"/>
        <family val="2"/>
      </rPr>
      <t>Tableaux de réponse</t>
    </r>
  </si>
  <si>
    <r>
      <t xml:space="preserve">Programme Système de gestion de l’énergie (SGE)
Mois 15 – </t>
    </r>
    <r>
      <rPr>
        <sz val="11"/>
        <color theme="1"/>
        <rFont val="Arial"/>
        <family val="2"/>
      </rPr>
      <t>Rapport d’implantation 1</t>
    </r>
  </si>
  <si>
    <t>Mois 3
Analyse
diagnostique</t>
  </si>
  <si>
    <r>
      <t xml:space="preserve">Réponse obligatoire
Répondre dans l’onglet 
</t>
    </r>
    <r>
      <rPr>
        <b/>
        <sz val="9"/>
        <rFont val="Arial"/>
        <family val="2"/>
      </rPr>
      <t>Mois27-TAB, tableau 2.4.1 B</t>
    </r>
  </si>
  <si>
    <r>
      <t xml:space="preserve">Réponse obligatoire
Répondre dans l’onglet  
</t>
    </r>
    <r>
      <rPr>
        <b/>
        <sz val="9"/>
        <rFont val="Arial"/>
        <family val="2"/>
      </rPr>
      <t>Mois27-TAB, tableau 2.4.1 B</t>
    </r>
  </si>
  <si>
    <r>
      <t xml:space="preserve">Réponse obligatoire
Répondre dans l’onglet 
</t>
    </r>
    <r>
      <rPr>
        <b/>
        <sz val="9"/>
        <rFont val="Arial"/>
        <family val="2"/>
      </rPr>
      <t>Mois27-TAB, tableau 2.4.1 A</t>
    </r>
  </si>
  <si>
    <r>
      <t xml:space="preserve">Réponse obligatoire
Répondre dans l’onglet
</t>
    </r>
    <r>
      <rPr>
        <b/>
        <sz val="9"/>
        <color theme="1"/>
        <rFont val="Arial"/>
        <family val="2"/>
      </rPr>
      <t>Mois9-TAB, tableau 2.4.1 A</t>
    </r>
  </si>
  <si>
    <t>Tableau 2.4.1 A : Plan de formation</t>
  </si>
  <si>
    <t>Qualifications, formation initiale, expérience et savoir-faire</t>
  </si>
  <si>
    <t>Tableau  2.4.1 B : Ressources humaines mobilisées</t>
  </si>
  <si>
    <t>3.2  Parcours vers ISO 50001</t>
  </si>
  <si>
    <t>Tableau 3.1 : Travaux à venir, budget et échéancier</t>
  </si>
  <si>
    <t>Travaux</t>
  </si>
  <si>
    <r>
      <t xml:space="preserve">Réponse obligatoire en cas de changement depuis le rapport précédent
</t>
    </r>
    <r>
      <rPr>
        <b/>
        <sz val="9"/>
        <rFont val="Arial"/>
        <family val="2"/>
      </rPr>
      <t>Répondre ici</t>
    </r>
  </si>
  <si>
    <t>Variables influençant la consommation</t>
  </si>
  <si>
    <r>
      <t xml:space="preserve">Réponse obligatoire
Répondre dans l’onglet
</t>
    </r>
    <r>
      <rPr>
        <b/>
        <sz val="9"/>
        <rFont val="Arial"/>
        <family val="2"/>
      </rPr>
      <t>Mois15-TAB, tableau 2.6.1 C</t>
    </r>
  </si>
  <si>
    <t>Note: Chaque rapport d'économies d'énergie doit être accompagné d'un rapport de Mesurage et vérification (en utilisant le gabarit fourni à cet effet).</t>
  </si>
  <si>
    <t xml:space="preserve">Mois 3 – Rapport d'Analyse diagnostique :      </t>
  </si>
  <si>
    <t xml:space="preserve">Numéro 
de
facture
</t>
  </si>
  <si>
    <t xml:space="preserve">1.1  Analyse diagnostique </t>
  </si>
  <si>
    <t>1.2  Élaboration du plan d'implantation du SGE</t>
  </si>
  <si>
    <t>2.6.2  Évaluation de la conformité aux exigences légales ou autres</t>
  </si>
  <si>
    <t>3  Coûts, échéancier et parcours vers ISO 50001</t>
  </si>
  <si>
    <t>3.1  Coûts et échéancier</t>
  </si>
  <si>
    <t>Numéro et nom de section</t>
  </si>
  <si>
    <t>Liste des critères d’exploitation qui influent sur la consommation</t>
  </si>
  <si>
    <r>
      <t xml:space="preserve">Programme Système de gestion de l’énergie (SGE)
</t>
    </r>
    <r>
      <rPr>
        <sz val="12"/>
        <color theme="1"/>
        <rFont val="Arial"/>
        <family val="2"/>
      </rPr>
      <t>Rapports d’économies d’énergie</t>
    </r>
  </si>
  <si>
    <r>
      <t xml:space="preserve">Programme Système de gestion de l’énergie (SGE) 
</t>
    </r>
    <r>
      <rPr>
        <sz val="11"/>
        <color theme="1"/>
        <rFont val="Arial"/>
        <family val="2"/>
      </rPr>
      <t>Données du Projet</t>
    </r>
  </si>
  <si>
    <t>Tableau 1.1 : Analyse des écarts avec la norme ISO 50001</t>
  </si>
  <si>
    <t>Évaluation de la performance</t>
  </si>
  <si>
    <t>Amélioration continue</t>
  </si>
  <si>
    <t>Contexte de l'organisation</t>
  </si>
  <si>
    <t>Description de l’AAPE</t>
  </si>
  <si>
    <t>Planification</t>
  </si>
  <si>
    <t>Support</t>
  </si>
  <si>
    <r>
      <t xml:space="preserve">Réponse obligatoire
Répondre dans l’onglet
</t>
    </r>
    <r>
      <rPr>
        <b/>
        <sz val="9"/>
        <rFont val="Arial"/>
        <family val="2"/>
      </rPr>
      <t>Mois15-TAB, tableau 2.3.5.2 A</t>
    </r>
  </si>
  <si>
    <r>
      <t xml:space="preserve">Réponse obligatoire
Répondre dans l’onglet 
</t>
    </r>
    <r>
      <rPr>
        <b/>
        <sz val="9"/>
        <rFont val="Arial"/>
        <family val="2"/>
      </rPr>
      <t>Mois15-TAB, tableau 2.3.5.2 A</t>
    </r>
  </si>
  <si>
    <t>Un processus d’amélioration continue est déjà en place au sein de l’organisation.</t>
  </si>
  <si>
    <t>Sur la base des résultats de l’analyse des écarts, élaborer un plan d'implantation détaillant les étapes et tâches à entreprendre pour atteindre la conformité avec la norme ISO 50001. Ce plan devra préciser les tâches à entreprendre et, pour chacune, la personne responsable, l’estimation budgétaire et l’échéancier.</t>
  </si>
  <si>
    <t>Électricité ($)</t>
  </si>
  <si>
    <t>Gaz naturel ($)</t>
  </si>
  <si>
    <t>Détailler les ressources nécessaires : spécifier les moyens humains, financiers, matériels et technologiques requis pour chaque AAPE.</t>
  </si>
  <si>
    <t>Attribuer les responsabilités : désigner les personnes ou équipes responsables de la mise en œuvre et du suivi de chaque AAPE.</t>
  </si>
  <si>
    <t>Fixer les échéances : déterminer les délais pour la réalisation de chaque AAPE.</t>
  </si>
  <si>
    <t>Objectif du rapport : Évaluer la maturité de votre organisation par rapport à la norme ISO 50001 et définir un plan d’action.</t>
  </si>
  <si>
    <t>Objectif du rapport : Démontrer que l'implantation du SGE avance adéquatement en vue du rapport au Mois 15.</t>
  </si>
  <si>
    <t>Objectif du rapport : Démontrer que la majorité des processus d'implantation du SGE sont en place.</t>
  </si>
  <si>
    <t>Objectif du rapport : Démontrer l’amélioration continue annuelle du SGE.</t>
  </si>
  <si>
    <t>Un ou des UES ont déjà été identifiés pour en quantifier et en améliorer la performance (besoin de mesurage).</t>
  </si>
  <si>
    <t>Collecter les données sur la consommation et le coût de l’électricité et du gaz naturel des cinq dernières années, avec une périodicité mensuelle ou plus fine pour les deux dernières années.</t>
  </si>
  <si>
    <t>2.3.1  Analyse des risques et des possibilités d'amélioration</t>
  </si>
  <si>
    <t>Tableau 1.3.2 – Consommation et coût énergétique</t>
  </si>
  <si>
    <t>Gaz naturel (m3)</t>
  </si>
  <si>
    <t>Amélioration</t>
  </si>
  <si>
    <t>Méthode d’évaluation
de l'efficacité des mesures prises</t>
  </si>
  <si>
    <t>UES visé</t>
  </si>
  <si>
    <t>Variable pertinente mesurée</t>
  </si>
  <si>
    <t>Appareil de mesure actuel</t>
  </si>
  <si>
    <t>Besoin en ajout d'appareil de mesure</t>
  </si>
  <si>
    <r>
      <t xml:space="preserve">Réponse obligatoire
Répondre dans l’onglet 
</t>
    </r>
    <r>
      <rPr>
        <b/>
        <sz val="9"/>
        <rFont val="Arial"/>
        <family val="2"/>
      </rPr>
      <t>Mois9-TAB, tableau 2.3.2 D</t>
    </r>
  </si>
  <si>
    <t>2.1.1</t>
  </si>
  <si>
    <t>Tableau 2.3.2 D : Appareils de mesure dans le cadre du SGE</t>
  </si>
  <si>
    <r>
      <t xml:space="preserve">Réponse obligatoire
Répondre dans l’onglet 
</t>
    </r>
    <r>
      <rPr>
        <b/>
        <sz val="9"/>
        <rFont val="Arial"/>
        <family val="2"/>
      </rPr>
      <t>Mois27-TAB, tableau 2.3.2 D</t>
    </r>
  </si>
  <si>
    <t>Présenter le gestionnaire de l’énergie, tel qu'identifié au Contrat, et justifier qu'elle possède les compétences techniques, l’expérience et l’autorité nécessaires pour assurer le leadership du SGE. Cette personne agira comme pilote de l'implantation du SGE, conformément aux exigences de la norme ISO 50001, et assurera la coordination des actions visant l’amélioration continue du système au sein de l’organisation.</t>
  </si>
  <si>
    <t>2.3.5  Objectifs énergétiques et planification des AAPE</t>
  </si>
  <si>
    <t>1  Analyse des écarts et plan de travail</t>
  </si>
  <si>
    <t>1   Analyse d'écarts et plan de travail</t>
  </si>
  <si>
    <r>
      <t xml:space="preserve">Réponse obligatoire
Répondre dans l’onglet 
</t>
    </r>
    <r>
      <rPr>
        <b/>
        <sz val="9"/>
        <rFont val="Arial"/>
        <family val="2"/>
      </rPr>
      <t>Mois15-TAB, tableau 2.3.6.1 C</t>
    </r>
  </si>
  <si>
    <t>Complété</t>
  </si>
  <si>
    <t>En cours</t>
  </si>
  <si>
    <t>À venir</t>
  </si>
  <si>
    <t>Décrire le statut des différents outils de visualisation de données développés ou en cours de développement.</t>
  </si>
  <si>
    <t>Outils de visualisation des données</t>
  </si>
  <si>
    <t>Tableau  2.3.6.2 C : Statut des outils de visualisation des données énergétiques</t>
  </si>
  <si>
    <t>Statut</t>
  </si>
  <si>
    <t>Utilisé</t>
  </si>
  <si>
    <t>En cours de développement</t>
  </si>
  <si>
    <t>À développer</t>
  </si>
  <si>
    <t>À valider</t>
  </si>
  <si>
    <t>Tableau  2.6.1 E : Ajustements non périodiques à la SER</t>
  </si>
  <si>
    <t>Base de comparaison utilisée</t>
  </si>
  <si>
    <t>Donnée à collecter</t>
  </si>
  <si>
    <t>Moment de la collecte</t>
  </si>
  <si>
    <t>Méthode de collecte</t>
  </si>
  <si>
    <t>Fréquence de collecte</t>
  </si>
  <si>
    <t>Visualisation du SIGE  (tableaux de bord, graphiques, rapports)</t>
  </si>
  <si>
    <t>Dresser la liste des exigences légales et autres applicables à son efficacité énergétique, à ses usages énergétiques, à sa consommation énergétique et à son SGE et évaluer leur conformité.</t>
  </si>
  <si>
    <t>Action correspondante</t>
  </si>
  <si>
    <r>
      <t>Programme Système de gestion de l’énergie (SGE)
Mois 9 –</t>
    </r>
    <r>
      <rPr>
        <sz val="11"/>
        <rFont val="Arial"/>
        <family val="2"/>
      </rPr>
      <t xml:space="preserve"> Rapport de dépenses</t>
    </r>
  </si>
  <si>
    <r>
      <t xml:space="preserve">Réponse obligatoire
Répondre dans l’onglet 
</t>
    </r>
    <r>
      <rPr>
        <b/>
        <sz val="9"/>
        <rFont val="Arial"/>
        <family val="2"/>
      </rPr>
      <t>Mois15-TAB, tableau 2.4.1 B</t>
    </r>
  </si>
  <si>
    <r>
      <t xml:space="preserve">Réponse obligatoire
Répondre dans l’onglet 
</t>
    </r>
    <r>
      <rPr>
        <b/>
        <sz val="9"/>
        <rFont val="Arial"/>
        <family val="2"/>
      </rPr>
      <t>Mois15-TAB, tableau 2.4.1 A</t>
    </r>
  </si>
  <si>
    <t>Tableau  2.4.2 A : Sensibilisation de toutes les personnes de l’organisation à propos du SGE et de ses éléments clés</t>
  </si>
  <si>
    <t>Tableau  2.4.2 C : Plan de communication (à toutes les personnes de l’organisation à propos du SGE et de ses éléments clés)</t>
  </si>
  <si>
    <t>Tableau 2.4.2.C</t>
  </si>
  <si>
    <t>Interne et externe</t>
  </si>
  <si>
    <t>Destinataire</t>
  </si>
  <si>
    <t>Émetteur</t>
  </si>
  <si>
    <t>Canal de communication</t>
  </si>
  <si>
    <t>Portée</t>
  </si>
  <si>
    <t>2.4.3  Gestion de la documentation</t>
  </si>
  <si>
    <t>Tableau  2.5.1 : Processus liés aux UES</t>
  </si>
  <si>
    <r>
      <t xml:space="preserve">Réponse obligatoire
Répondre dans l’onglet  
</t>
    </r>
    <r>
      <rPr>
        <b/>
        <sz val="9"/>
        <rFont val="Arial"/>
        <family val="2"/>
      </rPr>
      <t>Mois27-TAB, tableau 2.5.1</t>
    </r>
  </si>
  <si>
    <r>
      <t xml:space="preserve">Réponse obligatoire
Répondre dans l’onglet  
</t>
    </r>
    <r>
      <rPr>
        <b/>
        <sz val="9"/>
        <rFont val="Arial"/>
        <family val="2"/>
      </rPr>
      <t>Mois15-TAB, tableau 2.5.1</t>
    </r>
  </si>
  <si>
    <t>2.5  Activités opérationnelles</t>
  </si>
  <si>
    <t>2.5.1  Opération</t>
  </si>
  <si>
    <r>
      <t xml:space="preserve">2.5.1   </t>
    </r>
    <r>
      <rPr>
        <b/>
        <sz val="9"/>
        <color theme="0"/>
        <rFont val="Arial"/>
        <family val="2"/>
      </rPr>
      <t>Opération</t>
    </r>
  </si>
  <si>
    <t>Modification de processus</t>
  </si>
  <si>
    <t>Détailler comment ces listes de vérification ont été utilisées dans les activités d'achat.</t>
  </si>
  <si>
    <t xml:space="preserve">2.6.4  Revue de la haute direction </t>
  </si>
  <si>
    <t>Responsable de l'action</t>
  </si>
  <si>
    <r>
      <t xml:space="preserve">Réponse obligatoire
Répondre dans l’onglet 
</t>
    </r>
    <r>
      <rPr>
        <b/>
        <sz val="9"/>
        <rFont val="Arial"/>
        <family val="2"/>
      </rPr>
      <t>Mois15-TAB, tableau 2.6.4</t>
    </r>
  </si>
  <si>
    <r>
      <t xml:space="preserve">Réponse obligatoire
Répondre dans l’onglet 
</t>
    </r>
    <r>
      <rPr>
        <b/>
        <sz val="9"/>
        <rFont val="Arial"/>
        <family val="2"/>
      </rPr>
      <t>Mois9-TAB, tableau 2.6.4</t>
    </r>
  </si>
  <si>
    <t>Visualisation du SIGE (voir section 2.3.6 A)</t>
  </si>
  <si>
    <t>Pièces jointes à fournir par le Participant</t>
  </si>
  <si>
    <t>Politique énergétique finale (voir section 2.2.3 A)</t>
  </si>
  <si>
    <t>Tableau 2.3.1 - Enjeux</t>
  </si>
  <si>
    <t>Tableau 2.3.1 - Risque</t>
  </si>
  <si>
    <t>Tableau 2.3.1 - Répercussion et probabilité</t>
  </si>
  <si>
    <t>Rapport d’audit interne (voir section 2.6.3 A)</t>
  </si>
  <si>
    <r>
      <t xml:space="preserve">Réponse obligatoire
</t>
    </r>
    <r>
      <rPr>
        <b/>
        <sz val="9"/>
        <rFont val="Arial"/>
        <family val="2"/>
      </rPr>
      <t>Transmettre dans la réponse en pièce jointe</t>
    </r>
  </si>
  <si>
    <t>2.4.5</t>
  </si>
  <si>
    <t>Nom et fonction de l'employé ou type de réquisition interne</t>
  </si>
  <si>
    <t>Bon de travail ou réquisition interne</t>
  </si>
  <si>
    <t>Coût total
(en devise tel que sur la facture)</t>
  </si>
  <si>
    <t xml:space="preserve">Coût concernant l'électricité uniquement
($ CA)
</t>
  </si>
  <si>
    <t xml:space="preserve">Coût concernant le gaz naturel uniquement
($ CA)
</t>
  </si>
  <si>
    <t xml:space="preserve">Coût
commun à l'électricité et au gaz naturel
($ CA)
</t>
  </si>
  <si>
    <t>Taux horaire 
ou coût unitaire
($ CA)</t>
  </si>
  <si>
    <t>Code interne du Participant servant à comptabiliser et à retracer, dans son système comptable, les dépenses admissibles associées au Projet.</t>
  </si>
  <si>
    <r>
      <t>Programme Système de gestion de l’énergie (SGE)
Mois 15 –</t>
    </r>
    <r>
      <rPr>
        <sz val="11"/>
        <rFont val="Arial"/>
        <family val="2"/>
      </rPr>
      <t xml:space="preserve"> Rapport de dépenses</t>
    </r>
  </si>
  <si>
    <r>
      <t>Programme Système de gestion de l’énergie (SGE)
Mois 27 –</t>
    </r>
    <r>
      <rPr>
        <sz val="11"/>
        <rFont val="Arial"/>
        <family val="2"/>
      </rPr>
      <t xml:space="preserve"> Rapport de dépenses</t>
    </r>
  </si>
  <si>
    <r>
      <t>Programme Système de gestion de l’énergie (SGE)
Mois 39 –</t>
    </r>
    <r>
      <rPr>
        <sz val="11"/>
        <rFont val="Arial"/>
        <family val="2"/>
      </rPr>
      <t xml:space="preserve"> Rapport de dépenses</t>
    </r>
  </si>
  <si>
    <r>
      <t>Programme Système de gestion de l’énergie (SGE)
Mois 51 –</t>
    </r>
    <r>
      <rPr>
        <sz val="11"/>
        <rFont val="Arial"/>
        <family val="2"/>
      </rPr>
      <t xml:space="preserve"> Rapport de dépenses</t>
    </r>
  </si>
  <si>
    <r>
      <t>Programme Système de gestion de l’énergie (SGE)
Mois 63 –</t>
    </r>
    <r>
      <rPr>
        <sz val="11"/>
        <rFont val="Arial"/>
        <family val="2"/>
      </rPr>
      <t xml:space="preserve"> Rapport de dépenses</t>
    </r>
  </si>
  <si>
    <r>
      <t>Programme Système de gestion de l’énergie (SGE)
Mois 75 –</t>
    </r>
    <r>
      <rPr>
        <sz val="11"/>
        <rFont val="Arial"/>
        <family val="2"/>
      </rPr>
      <t xml:space="preserve"> Rapport de dépenses</t>
    </r>
  </si>
  <si>
    <t xml:space="preserve"> 3  Coûts, échéancier et parcours vers ISO 50001</t>
  </si>
  <si>
    <t>Tableau  2.3.4 F : Indicateurs de performance énergétique (IPE)</t>
  </si>
  <si>
    <t>Nom de l’IPE</t>
  </si>
  <si>
    <t>Tableau  2.3.4 G : Processus liés aux IPE</t>
  </si>
  <si>
    <t>Évaluation des résultats
(basé sur les IPE)</t>
  </si>
  <si>
    <t>Indiquer les IPE de l’organisation et préciser les détails concernés.</t>
  </si>
  <si>
    <t>Évaluer les résultats en se basant sur les IPE.</t>
  </si>
  <si>
    <t>Présenter les IPE qui seront utilisés, leur base de comparaison, leurs objectifs ainsi que la fréquence à laquelle ils doivent être suivis.</t>
  </si>
  <si>
    <t>Décrire le processus continu de suivi de mesure et d’analyse des IPE et de la performance des UES. Préciser les rôles et responsabilités liés à leur suivi ainsi que le calendrier des contrôles réguliers, y compris la fréquence d’examen des valeurs calculées.</t>
  </si>
  <si>
    <t>IPE utilisé</t>
  </si>
  <si>
    <t>Tableau 2.3.4.F - IPE</t>
  </si>
  <si>
    <t>Valeur
initiale</t>
  </si>
  <si>
    <t>Égal à</t>
  </si>
  <si>
    <t>Sens (minimum,
égal à,
maximum)</t>
  </si>
  <si>
    <t>Sens (minimum,
égal à, maximum)</t>
  </si>
  <si>
    <t>2.2.5</t>
  </si>
  <si>
    <t>Préciser si des ajustements non périodiques (ANP) à la SER sont requis.</t>
  </si>
  <si>
    <t>Les possibilités d’amélioration de la Performance énergétique sont systématiquement prises en compte lors de la conception et de l’installation de nouveaux équipements, systèmes ou procédés consommant une quantité importante d’énergie.</t>
  </si>
  <si>
    <t>Déterminer les compétences nécessaires à l’Amélioration de la performance énergétique et les besoins en formation (plan de formation).</t>
  </si>
  <si>
    <t>Sélectionner une base de comparaison pour chaque IPE afin de mesurer leur Amélioration de la performance énergétique dans le temps.</t>
  </si>
  <si>
    <t>Préciser le processus d’ajustement de la SER lorsque les IPE ne reflètent plus fidèlement la Performance énergétique de l’organisation ou qu’un changement majeur survient dans les Facteurs statiques, les procédés ou les systèmes énergétiques.</t>
  </si>
  <si>
    <t>2.3.5.2  Plan d’Amélioration de la performance énergétique</t>
  </si>
  <si>
    <t>Déterminer les modalités de communication interne et externe relatives à la Performance énergétique.</t>
  </si>
  <si>
    <t>Déterminer les compétences nécessaires à l’Amélioration de la performance énergétique et déterminer les besoins de formation (plan de formation).</t>
  </si>
  <si>
    <t>Indiquer toute modification des processus liés aux UES afin de prévenir tout impact négatif sur la Performance énergétique.</t>
  </si>
  <si>
    <t>Détailler les critères de Performance énergétique considérés lors de la conception d’installations, d’équipements, de systèmes et de procédés qui consomment de l’énergie.</t>
  </si>
  <si>
    <t>Détailler comment ces critères de Performance énergétique sont utilisés dans ces activités de conception.</t>
  </si>
  <si>
    <t>Établir des listes de vérification des considérations de la Performance énergétique dans les activités d’achat afin de garantir la Performance énergétique des produits, équipements et services.</t>
  </si>
  <si>
    <t>Documenter et tenir à jour les méthodes, les critères et les résultats liés à l’évaluation de la Performance énergétique en les consignant.</t>
  </si>
  <si>
    <t>Objectif de Performance énergétique</t>
  </si>
  <si>
    <t>Tableau  2.3.5.2 A : Plan d’Amélioration de la performance énergétique</t>
  </si>
  <si>
    <t>Impact sur la Performance énergétique</t>
  </si>
  <si>
    <t>Indiquer les enjeux internes et externes qui influent sur la Performance énergétique et sur la capacité de l’organisation d’atteindre les résultats attendus du SGE.</t>
  </si>
  <si>
    <t>Présenter les Variables pertinentes, les Facteurs statiques et les critères d’exploitation qui influent sur la consommation énergétique des UES, afin de soutenir la création d’Indicateurs de Performance énergétique (IPE) et de la SER.</t>
  </si>
  <si>
    <t>Indiquer, pour chaque possibilité d’Amélioration de la performance énergétique déterminée, si elle a une incidence sur les activités de l’organisation.</t>
  </si>
  <si>
    <t>2.3.5.2  Plan d’action d’Amélioration de la performance énergétique</t>
  </si>
  <si>
    <t>Préciser les outils de visualisation des données (tableaux de bord, graphiques, rapports automatisés, etc.) prévus dans le cadre de l'implantation du SIGE afin de faciliter le suivi des niveaux de consommation, des IPE, des objectifs de Performance énergétique et du calcul des économies d’énergie.</t>
  </si>
  <si>
    <t>Détailler comment les AAPE définies dans le plan d’action d’Amélioration de la performance énergétique en ce qui concerne les activités liées aux UES sont mises en œuvre efficacement et suivies jusqu’à leur réalisation.</t>
  </si>
  <si>
    <r>
      <t xml:space="preserve">Tableau  2.1.1 A : Enjeux internes et externes </t>
    </r>
    <r>
      <rPr>
        <b/>
        <sz val="9"/>
        <color rgb="FFFF0000"/>
        <rFont val="Arial"/>
        <family val="2"/>
      </rPr>
      <t xml:space="preserve"> </t>
    </r>
    <r>
      <rPr>
        <b/>
        <sz val="9"/>
        <color theme="0"/>
        <rFont val="Arial"/>
        <family val="2"/>
      </rPr>
      <t>influant  sur la Performance énergétique</t>
    </r>
  </si>
  <si>
    <t>2.1.3  Définition du Domaine d’application, des UES et du Périmètre du SGE</t>
  </si>
  <si>
    <t>2.1.3  Définition du Domaine d’application, des UES 
          et du Périmètre du SGE</t>
  </si>
  <si>
    <t>En tenant compte des exigences et des enjeux stratégiques de l’organisation, décrire le Domaine d’application du SGE et les UES inclus dans celui-ci.</t>
  </si>
  <si>
    <t>Le cas échéant, décrire les différences entre le Domaine d’application du SGE et le Périmètre du SGE.</t>
  </si>
  <si>
    <t>Liste des Variables pertinentes et des Facteurs statiques qui influent sur la consommation</t>
  </si>
  <si>
    <t>Engagement de la Haute direction</t>
  </si>
  <si>
    <t>Présenter le membre de la Haute direction, tel qu'identifié au Contrat, qui démontre l’engagement et le leadership de l’organisation envers l’Amélioration de la performance énergétique et l’efficacité du SGE. Expliquer le lien direct que cette personne a avec le Projet et la gestion de l’énergie.</t>
  </si>
  <si>
    <t>2.6.4  Revue de la Haute direction</t>
  </si>
  <si>
    <t>Tableau  2.6.4 : Revue de la Haute direction</t>
  </si>
  <si>
    <t>En se basant sur la Liste des possibilités d’amélioration établie dans le tableau 2.3.3.3 du présent rapport, établir l’ordre de priorité des AAPE. Cette priorisation doit permettre de concentrer les efforts sur les AAPE les plus pertinentes et les plus efficaces pour atteindre l’objectif d’économie d’énergie fixé.</t>
  </si>
  <si>
    <t>Le Périmètre du SGE est établi pour délimiter les activités de gestion de l’énergie.</t>
  </si>
  <si>
    <t xml:space="preserve">En tenant compte des exigences et des enjeux stratégiques de l’organisation, décrire le Périmètre du SGE. </t>
  </si>
  <si>
    <t>Les différents niveaux de l’organisation utilisent des Indicateurs de performance énergétique (IPE) qui sont revus et comparés à une Situation énergétique de référence (SER).</t>
  </si>
  <si>
    <t>Indiquer les appareils de mesure qui seront utilisés dans le cadre du SGE et préciser les Variables pertinentes mesurées par UES visé. Décrire les besoins en ce qui concerne l’ajout d’appareil de mesure.</t>
  </si>
  <si>
    <t>2.3.1  Analyse des risques et des possibilités stratégiques</t>
  </si>
  <si>
    <t>Tableau 2.3.1 : Liste des risques et des possibilités stratégiques</t>
  </si>
  <si>
    <t>Risque 
ou 
possibilité stratégique</t>
  </si>
  <si>
    <t>Risque ou 
possibilité stratégique</t>
  </si>
  <si>
    <t>Emplacement sur le Site</t>
  </si>
  <si>
    <t>Répercussions 
sur le SGE et la performance énergétique
(important, modéré, faible)</t>
  </si>
  <si>
    <t>I</t>
  </si>
  <si>
    <t>2.4.1.1.5</t>
  </si>
  <si>
    <t>Indiquer et justifier la part (%) de la consommation d'électricité de chacun des UES ainsi que celle de l'ensemble des UES sur la consommation d'électricité totale du Site. La consommation totale d'électricité de l'ensemble des UES doit être au minimum de 40% de la consommation totale d'électricité du Site.</t>
  </si>
  <si>
    <t>Indiquer et justifier la part (%) de la consommation de gaz naturel de chacun des UES ainsi que celle de l'ensemble des UES sur la consommation totale de gaz naturel du Site. La consommation totale de gaz naturel de l'ensemble des UES doit être au minimum de 40% de la consommation totale de gaz naturel du Site.</t>
  </si>
  <si>
    <t>Méthodologie utilisée pour estimer la consommation</t>
  </si>
  <si>
    <t>Documenter les problèmes rencontrés lors de la mise en œuvre du plan de collecte des données énergétiques afin d'évaluer s’il est nécessaire d’apporter des modifications au plan.</t>
  </si>
  <si>
    <t>En complément de l’engagement formel de la Haute direction, déjà exprimé dans le Contrat du Programme, détailler la façon dont la Haute direction s’implique concrètement dans le fonctionnement du SGE.
Cela comprend notamment son rôle dans la prise de décision, l’allocation des ressources, les communications internes, le suivi des objectifs énergétiques et du SGE, ainsi que la promotion d’une culture d’amélioration continue au sein de l’organisation.</t>
  </si>
  <si>
    <t>En complément de l’engagement formel de la Haute direction, déjà exprimé dans le Contrat du Programme, détailler la façon dont la direction s’implique concrètement dans le fonctionnement du SGE.
Cela comprend notamment son rôle dans la prise de décision, l’allocation des ressources, les communications internes, le suivi des objectifs énergétiques et du SGE, ainsi que la promotion d’une culture d’amélioration continue au sein de l’organisation.</t>
  </si>
  <si>
    <t>Pour l’ensemble du Domaine d’application, dresser par ordre de priorité la Liste des possibilités d’Amélioration de la performance énergétique déterminées à ce jour.</t>
  </si>
  <si>
    <t>Détailler les procédures pour recueillir, traiter et intégrer les commentaires et les suggestions d’Amélioration de la performance énergétique de tous les employés de l'organisation.</t>
  </si>
  <si>
    <t>Décrire les processus mis en place pour créer, mettre à jour, contrôler et documenter l'information nécessaire à l'efficacité du SGE et à l'Amélioration de la performance énergétique.</t>
  </si>
  <si>
    <t>Lister les formations données, les dates et les groupes présents.</t>
  </si>
  <si>
    <t xml:space="preserve">Établir les critères d’exploitation et de maintenance se rapportant aux UES (installations, équipements, systèmes et procédés consommateurs d’énergie) afin d'assurer la maîtrise et la documentation des processus d’exploitation liés à ceux-ci. </t>
  </si>
  <si>
    <t>Sujet de discussion (activité de revue)</t>
  </si>
  <si>
    <t>IPE et UES</t>
  </si>
  <si>
    <t xml:space="preserve">Détailler les processus mis en place pour identifier les non-conformités du SGE. </t>
  </si>
  <si>
    <t>2.6.1  Évaluation de la Performance énergétique et du SGE (Comment les objectifs sont-ils suivis et mesurés ?)</t>
  </si>
  <si>
    <t>2.6.1  Évaluation de la Performance énergétique et du SGE</t>
  </si>
  <si>
    <t>Détailler comment la performance du SGE a été mesurée et quel suivi a été effectué pour assurer l'atteinte des objectifs.</t>
  </si>
  <si>
    <t>Préciser les modalités de communication mises en place, tant à l’interne (auprès du personnel et des parties prenantes) qu’à l’externe (Partenaires, fournisseurs, parties intéressées), afin de démontrer l’engagement de l’organisation et d’assurer la diffusion efficace de cette politique.</t>
  </si>
  <si>
    <t>Réponse 
du Participant</t>
  </si>
  <si>
    <t>Réponse du Participant</t>
  </si>
  <si>
    <t>Effectuer une analyse présentant les écarts entre les exigences de la norme ISO 50001 et les pratiques actuelles du Participant afin d’évaluer le niveau de maturité en gestion de l’énergie.
Note : Si le Participant ne dispose pas de ressources internes compétentes en SGE, il est fortement recommandé de sous-traiter cette tâche en la confiant à une société de services-conseils spécialisée en efficacité énergétique pour réaliser l’analyse des écarts.</t>
  </si>
  <si>
    <t>Indiquer si la situation permet de réaliser un modèle énergétique selon l’Approche globale pour l’ensemble du Site. Si ce n’est pas possible, décrire les UES retenus pour l’Approche isolée avec modèle énergétique.</t>
  </si>
  <si>
    <t>Définir qualitativement les flux énergétiques du Site. En se basant sur les données quantitatives de ces flux, produire un diagramme permettant de schématiser la quantité d’énergie livrée au Site, stockée, produite sur le Site, consommée par les procédés et exportée à l’extérieur du Site.</t>
  </si>
  <si>
    <t>Décrire le processus de suivi de la Performance énergétique des UES et de la consommation énergétique du Site (quotidien, hebdomadaire et mensuel).</t>
  </si>
  <si>
    <t>Démontrer l'implantation du SIGE. Les documents fournis doivent démontrer les capacités du SIGE à : 
   - Collecter et centraliser automatiquement les données de consommation provenant des compteurs, capteurs et systèmes existants, afin d’avoir une vision complète, fiable et structurée de la performance énergétique.
  -  Analyser et suivre la Performance énergétique des UES et du Site dans son ensemble en calculant les IPE, en les comparant à leur base de comparaison respective et en établissant les écarts par rapport aux objectifs du SGE, afin de soutenir les actions d’amélioration continue.
  - Fournir les tableaux de bord et les rapports dynamiques (le SIGE soutient les gestionnaires dans la priorisation des AAPE).
Note : Ce SIGE doit être configuré conformément à l’ensemble des exigences définies dans le SGE de l’organisation, de manière à soutenir efficacement le suivi, l’analyse et la prise de décision éclairée.</t>
  </si>
  <si>
    <t>Diagramme des flux énergétiques du Site (voir section 2.3.2 G)</t>
  </si>
  <si>
    <t>Décrire le processus d’examen périodique des méthodes et des critères utilisés pour ajuster chaque IPE en cas de modification du Site, des équipements, des systèmes, des processus ou des autres facteurs pertinents.</t>
  </si>
  <si>
    <t>Indiquer si l'organisation possède une certification ISO 9001, ISO 14001 ou toute autre certification reliée à l'amélioration continue. Si oui, indiquer depuis quand.</t>
  </si>
  <si>
    <t>Les ressources requises pour l’exécution du SGE sont attitrées et disponibles, y compris, mais sans s’y limiter, un Comité de l'énergie.</t>
  </si>
  <si>
    <t xml:space="preserve">Un Comité de l'énergie est déployé et ses membres se rencontrent régulièrement pour analyser les UES et examiner les écarts de Performance énergétique dans le but d’améliorer la consommation d’énergie. </t>
  </si>
  <si>
    <t xml:space="preserve">Les rôles et responsabilités de chaque membre (interne et externe) du Comité de l'énergie sont précisés pour assurer l’amélioration continue de la Performance énergétique et assurer une communication (comment, quand, avec qui) efficace au sein de l’organisation. </t>
  </si>
  <si>
    <t>Procès-verbaux ou comptes rendus des réunions du Comité de l'énergie et des revues de direction (voir section 2.2.2 D)</t>
  </si>
  <si>
    <t>Tableau 2.2.2 : Renseignements sur le Comité de l'énergie</t>
  </si>
  <si>
    <t>Procès-verbaux ou comptes rendus des réunions (Comité de l’énergie et Comité exécutif)</t>
  </si>
  <si>
    <t>Indiquer si des démarches de Certification ISO 50001 seront entamées. 
Note : Il est recommandé au Participant de déterminer dès le départ s’il souhaite implanter un SGE conforme à la norme ISO 50001 et obtenir la certification.
Cette décision demande une préparation rigoureuse tout au long du processus ainsi qu’une maîtrise et une traçabilité systématiques des documents exigés par la norme, pour répondre pleinement aux exigences de conformité et de Performance énergétique.</t>
  </si>
  <si>
    <r>
      <rPr>
        <b/>
        <sz val="8"/>
        <color theme="1"/>
        <rFont val="Arial"/>
        <family val="2"/>
      </rPr>
      <t>Gaz naturel</t>
    </r>
    <r>
      <rPr>
        <sz val="8"/>
        <color theme="1"/>
        <rFont val="Arial"/>
        <family val="2"/>
      </rPr>
      <t xml:space="preserve"> fourni par Énergir </t>
    </r>
    <r>
      <rPr>
        <b/>
        <sz val="8"/>
        <color theme="1"/>
        <rFont val="Arial"/>
        <family val="2"/>
      </rPr>
      <t>(m</t>
    </r>
    <r>
      <rPr>
        <b/>
        <vertAlign val="superscript"/>
        <sz val="8"/>
        <color theme="1"/>
        <rFont val="Arial"/>
        <family val="2"/>
      </rPr>
      <t>3</t>
    </r>
    <r>
      <rPr>
        <b/>
        <sz val="8"/>
        <color theme="1"/>
        <rFont val="Arial"/>
        <family val="2"/>
      </rPr>
      <t>)</t>
    </r>
    <r>
      <rPr>
        <sz val="8"/>
        <color theme="1"/>
        <rFont val="Arial"/>
        <family val="2"/>
      </rPr>
      <t>, le cas échéant
Cette question s'applique uniquement si le Participant a signé un Contrat avec Énergir dans le cadre du Programme SGE.</t>
    </r>
  </si>
  <si>
    <t>Présenter les procès-verbaux ou comptes rendus des réunions du Comité de l’énergie qui ont eu lieu depuis la signature du Contrat.</t>
  </si>
  <si>
    <t>Détailler les activités de revue du SGE effectuées par la Haute direction afin de s’assurer que le SGE est conforme aux objectifs et à l’engagement pris par l’organisation dans son Contrat avec Hydro-Québec et Énergir, le cas échéant. Le membre de la Haute direction signataire du Contrat doit être présent à chaque revue de la Haute direction.</t>
  </si>
  <si>
    <t>Répartition des Coûts admissibles par source d'énergie</t>
  </si>
  <si>
    <t xml:space="preserve">Sommaire des Coûts admissibles </t>
  </si>
  <si>
    <t>NOTE : Utiliser les Coûts admissibles indiqués dans les cellules vertes pour remplir le formulaire "Calcul des Appuis financiers".</t>
  </si>
  <si>
    <t>4 ans avant la Date de démarrage du Projet</t>
  </si>
  <si>
    <t>3 ans avant la Date de démarrage du Projet</t>
  </si>
  <si>
    <t>2 ans avant la Date de démarrage du Projet</t>
  </si>
  <si>
    <t>1 an avant la Date de démarrage du Projet</t>
  </si>
  <si>
    <t>5 ans avant la Date de démarrage du Projet</t>
  </si>
  <si>
    <t>- Pour les dépenses de Main-d'œuvre externe et commandes externes, fournir une copie de chaque facture. Si la facture ne détaille pas les services, fournir le bon de commande et/ou la soumission qui donne ces détails. 
- Pour les dépenses de main-d'œuvre interne et de réquisitions internes, fournir le numéro d'imputation comptable ci-dessous à l'endroit prévu à cet effet.</t>
  </si>
  <si>
    <t>Présenter la version finale de la Politique énergétique dûment approuvée et signée par la Haute direction, peu importe qu’elle soit identique ou non à la Politique énergétique préliminaire fournie à la signature du Contrat.</t>
  </si>
  <si>
    <t>Sensibiliser toutes les personnes de l’organisation à propos du SGE et de ses éléments clés (Politique énergétique, importance de la contribution pour l'atteinte des objectifs du SGE, bénéfices de l'Amélioration de la performance énergétique, impact des activité et des comportements sur la Performance énergétique, répercussions d'un non-respect des exigences du SGE).</t>
  </si>
  <si>
    <t>Présenter la version finale de la Politique énergétique dûment approuvée par la Haute direction.</t>
  </si>
  <si>
    <t>préciser les Travaux à réaliser, les rapports et les résultats attendus dans le cadre du Programme,</t>
  </si>
  <si>
    <t>Présenter une estimation détaillée des frais qui seront engagés relativement aux Travaux à venir pour l’implantation du SGE et du SIGE.</t>
  </si>
  <si>
    <t>Présenter une liste détaillée des Travaux à venir ainsi qu’un échéancier pour l'implantation du SGE et du SIGE.</t>
  </si>
  <si>
    <t>La Politique énergétique est communiquée au sein de l’organisation et diffusée auprès des parties prenantes.</t>
  </si>
  <si>
    <t>La Politique énergétique fournit un cadre pour l’établissement et la revue d’objectifs et de cibles énergétiques.</t>
  </si>
  <si>
    <t xml:space="preserve">Les informations requises pour la gestion de l’énergie sont documentées, maîtrisées, disponibles, utiles et mises à jour. </t>
  </si>
  <si>
    <t>Tableau  2.3.5.1 B : Objectifs de Performance énergétique des UES</t>
  </si>
  <si>
    <r>
      <t xml:space="preserve">Réponse obligatoire
Répondre dans l’onglet 
</t>
    </r>
    <r>
      <rPr>
        <b/>
        <sz val="9"/>
        <rFont val="Arial"/>
        <family val="2"/>
      </rPr>
      <t>Mois27-TAB, tableau 2.3.5.1 B</t>
    </r>
  </si>
  <si>
    <t>Définir l'objectif de Performance énergétique du Site pour chaque type d'énergie (% de réduction de consommation).</t>
  </si>
  <si>
    <t>Tableau  2.6.1 C : Analyse des résultats des IPE et UES</t>
  </si>
  <si>
    <t>2.5.1   Opération</t>
  </si>
  <si>
    <t>Indiquer la performance de chaque IPE et UES.</t>
  </si>
  <si>
    <t>Présenter une analyse des résultats obtenus par rapport aux cibles fixées pour chaque IPE et UES. Cette analyse permettra de mesurer l’écart entre la performance attendue et la performance réelle, de déterminer les causes des écarts éventuels et de définir les mesures correctives ou préventives nécessaires pour assurer l’atteinte des objectifs.</t>
  </si>
  <si>
    <t>Pour chaque type d'énergie, définir des objectifs de Performance énergétique pour chaque UES afin d’orienter efficacement les AAPE. Les objectifs doivent être cohérents avec la Politique énergétique et la cible globale de l’organisation. 
Les objectifs de Performance énergétique doivent être définis selon la méthode SMART (Spécifiques, Mesurables, Atteignables, Réalistes et Temporellement définis).</t>
  </si>
  <si>
    <t>Type d’énergie</t>
  </si>
  <si>
    <t>Type d'énergie</t>
  </si>
  <si>
    <t xml:space="preserve">Nº de Projet - Hydro-Québec </t>
  </si>
  <si>
    <t>Nº de Projet - Énergir, le cas échéant</t>
  </si>
  <si>
    <t>Démontrer la performance et la pertinence du ou des modèles énergétiques selon les exigences du Guide technique de M&amp;V.</t>
  </si>
  <si>
    <t>Tableau  2.3.4 E : Performance et pertinence du ou des modèles énergétiques selon les exigences du Guide technique de M&amp;V</t>
  </si>
  <si>
    <t>Préciser les Variables pertinentes prises en compte pour l’établissement du ou des modèles énergétiques.</t>
  </si>
  <si>
    <t>2.3.4  Définition de la SER, des IPE, des variables pertinentes, 
           des facteurs statiques et du ou des modèles énergétiques</t>
  </si>
  <si>
    <t>2.3.4  Définition de la SER, des IPE, des Variables pertinentes, des Facteurs statiques et du ou des modèles énergétiques</t>
  </si>
  <si>
    <t>Statistique t</t>
  </si>
  <si>
    <t>Valeur p</t>
  </si>
  <si>
    <t>Durbin Watson</t>
  </si>
  <si>
    <t>Nombre de Variables pertinentes</t>
  </si>
  <si>
    <t>Coefficient de variation CV</t>
  </si>
  <si>
    <r>
      <t>Coefficient de corrélation
R</t>
    </r>
    <r>
      <rPr>
        <vertAlign val="superscript"/>
        <sz val="9"/>
        <rFont val="Arial"/>
        <family val="2"/>
      </rPr>
      <t>2</t>
    </r>
  </si>
  <si>
    <t>2.4.2</t>
  </si>
  <si>
    <t xml:space="preserve">Décrire les AAPE à mettre en œuvre pour atteindre les objectifs énergétiques fixés. </t>
  </si>
  <si>
    <t>5.1, 5.3 et 7.1</t>
  </si>
  <si>
    <t>5.1 et 5.3</t>
  </si>
  <si>
    <t>5.1 et 9.3</t>
  </si>
  <si>
    <t>5.1 et 7.3</t>
  </si>
  <si>
    <t>5.1 et 7.4</t>
  </si>
  <si>
    <t>Prédiction de l’incertitude sur les économies fractionnaires</t>
  </si>
  <si>
    <t>Estimation du nombre d’observations durant la Période de suivi</t>
  </si>
  <si>
    <t>2.4.4</t>
  </si>
  <si>
    <t>2.3.3.1.A Type d'énergie</t>
  </si>
  <si>
    <t>Tableau 2.3.2.A - Type d'énergie</t>
  </si>
  <si>
    <t>1.3  Types d’énergie du Périmètre du SGE</t>
  </si>
  <si>
    <t>1.3.1  Types et consommation d'énergie</t>
  </si>
  <si>
    <t>Estimation de la part (%) de la consommation de l'usage sur la consommation totale du Site par types d'énergie*</t>
  </si>
  <si>
    <t>Répartition des Coûts admissibles par type d'énergie</t>
  </si>
  <si>
    <t>Indiquer, pour chaque type d’énergie, les coûts et les quantités consommées dans le Périmètre du SGE durant les deux dernières années (gaz naturel, électricité venant du réseau public, électricité produite sur le Site, biomasse, réseau de chaleur, etc.).
Note : Les informations du tableau 1.3.2 de l’onglet Mois3-TAB peuvent être récupérées.</t>
  </si>
  <si>
    <t>Tableau 2.3.2 A : Types d'énergie consommée sur le Site</t>
  </si>
  <si>
    <t>Type d'énergie visée</t>
  </si>
  <si>
    <t>Présenter le Comité de l'énergie (tel qu'indiqué dans le Contrat) en précisant les rôles de chacun de ses membres, la fréquence des rencontres (ex. : mensuelle ou trimestrielle) et donner une brève description du contenu type de l'ordre du jour. 
Note : Le Participant doit assurer la participation active des responsables des activités opérationnelles liées aux UES (membre de la Haute direction, ingénieurs et ingénieures, équipes de supervision, etc.) dans toutes les étapes du processus, y compris la planification, la mise en œuvre et le suivi des AAPE.</t>
  </si>
  <si>
    <t xml:space="preserve">Indiquer, pour chaque source d'énergie, les coûts et les quantités consommées dans le Périmètre du SGE durant les deux dernières années (gaz naturel, électricité venant du réseau public, électricité produite sur le Site, biomasse, réseau de chaleur, etc.). </t>
  </si>
  <si>
    <t xml:space="preserve">Présenter les Variables pertinentes, les Facteurs statiques et les critères d'exploitation qui influent sur la consommation énergétique des UES, afin de soutenir la création d'Indicateurs de Performance énergétique (IPE) et de la SER. </t>
  </si>
  <si>
    <t>Décrire la méthodologie et les critères utilisés par l’organisation pour repérer et prioriser les possibilités d’Amélioration de la performance énergétique et pour mettre à jour la liste de celles-ci.</t>
  </si>
  <si>
    <t>Tableau 2.3.2 A : Types d’énergie consommée sur le Site</t>
  </si>
  <si>
    <t>Tableau  2.3.5.2 A : Plan d’action d’Amélioration de la performance énergétique</t>
  </si>
  <si>
    <t>Présenter les procès-verbaux ou comptes rendus des réunions du Comité de l'énergie qui ont eu lieu depuis la signature du Contrat.</t>
  </si>
  <si>
    <t>Recenser tous les principaux compteurs présents dans le Périmètre du SGE, en plus de ceux d’Hydro-Québec et d'Énergir, et préciser s’ils sont régulièrement calibrés.</t>
  </si>
  <si>
    <t>Recenser tous les principaux compteurs présents dans le Périmètre du SGE, en plus de ceux d’Hydro-Québec et d’Énergir, et préciser s’ils sont régulièrement calibrés.</t>
  </si>
  <si>
    <r>
      <t xml:space="preserve">Avant de lire le présent document, il est important d’avoir lu le </t>
    </r>
    <r>
      <rPr>
        <i/>
        <sz val="8"/>
        <rFont val="Arial"/>
        <family val="2"/>
      </rPr>
      <t>Guide de participation</t>
    </r>
    <r>
      <rPr>
        <sz val="8"/>
        <rFont val="Arial"/>
        <family val="2"/>
      </rPr>
      <t xml:space="preserve"> du Programme SGE d’Hydro-Québec et le </t>
    </r>
    <r>
      <rPr>
        <i/>
        <sz val="8"/>
        <rFont val="Arial"/>
        <family val="2"/>
      </rPr>
      <t>Guide de participation</t>
    </r>
    <r>
      <rPr>
        <sz val="8"/>
        <rFont val="Arial"/>
        <family val="2"/>
      </rPr>
      <t xml:space="preserve"> du Programme SGE d’Énergir.</t>
    </r>
  </si>
  <si>
    <r>
      <t>Les mots commençant par une majuscule sont définis dans les sections Définitions</t>
    </r>
    <r>
      <rPr>
        <i/>
        <sz val="8"/>
        <rFont val="Arial"/>
        <family val="2"/>
      </rPr>
      <t xml:space="preserve"> </t>
    </r>
    <r>
      <rPr>
        <sz val="8"/>
        <rFont val="Arial"/>
        <family val="2"/>
      </rPr>
      <t>des</t>
    </r>
    <r>
      <rPr>
        <i/>
        <sz val="8"/>
        <rFont val="Arial"/>
        <family val="2"/>
      </rPr>
      <t xml:space="preserve"> Guide de participation</t>
    </r>
    <r>
      <rPr>
        <sz val="8"/>
        <rFont val="Arial"/>
        <family val="2"/>
      </rPr>
      <t xml:space="preserve"> et </t>
    </r>
    <r>
      <rPr>
        <i/>
        <sz val="8"/>
        <rFont val="Arial"/>
        <family val="2"/>
      </rPr>
      <t>Guide technique de Mesurage et vérification</t>
    </r>
    <r>
      <rPr>
        <sz val="8"/>
        <rFont val="Arial"/>
        <family val="2"/>
      </rPr>
      <t xml:space="preserve"> d'Hydro-Québec et d'Énergir</t>
    </r>
    <r>
      <rPr>
        <i/>
        <sz val="8"/>
        <rFont val="Arial"/>
        <family val="2"/>
      </rPr>
      <t>.</t>
    </r>
  </si>
  <si>
    <t>Électricité livrée par Hydro-Québec et, le cas échéant, gaz naturel livré par Énergir ayant été consommé par le Site durant les 12 mois précédant la Date de démarrage du Projet.</t>
  </si>
  <si>
    <t>Consommation annuelle d'énergie du Site</t>
  </si>
  <si>
    <t>Diagramme des flux énergétiques du Site</t>
  </si>
  <si>
    <r>
      <t xml:space="preserve">Date de signature 
de l'Avis d'intérêt, le cas échéant
</t>
    </r>
    <r>
      <rPr>
        <sz val="7"/>
        <color theme="1"/>
        <rFont val="Arial Narrow"/>
        <family val="2"/>
      </rPr>
      <t xml:space="preserve"> (AAAA-MM-JJ)</t>
    </r>
  </si>
  <si>
    <t>Indiquer toutes les types d’énergie utilisés sur le Site et les quantités d'énergie consommées par chacune au cours de l’année précédente.</t>
  </si>
  <si>
    <t>La Haute direction s’assure que les responsabilités et le niveau d'autorité des intervenants pertinents au Projet sont attribués et communiqués au sein de l’organisation.</t>
  </si>
  <si>
    <t>Les rôles et responsabilités entourant l’acquisition, le traitement et l’analyse des données de consommation d’énergie sont clairement attribués à des personnes maîtrisant ces aspects du SIGE.</t>
  </si>
  <si>
    <t xml:space="preserve">Des critères d’évaluation de la Performance énergétique sur la durée de vie prévue ou attendue des produits, équipements, services et consommateurs d’énergie sont établis lors de leur achat. </t>
  </si>
  <si>
    <t>* Note : La somme des estimations de parts de consommation des usages doit représenter au moins 80 % de la consommation totale du Site par type d'énergie pour fournir un portrait suffisamment complet.</t>
  </si>
  <si>
    <t xml:space="preserve">Coût
non admissible
($ CA)
</t>
  </si>
  <si>
    <t>Effectuer une analyse des risques et des possibilités stratégiques liés au Domaine d’application du SGE et à l’atteinte des objectifs, en tenant compte des enjeux internes et externes ainsi que des exigences des parties prenantes. Planifier, mettre en œuvre et documenter les mesures de gestion correspondantes, puis définir et appliquer une méthode d’évaluation de leur efficacité.</t>
  </si>
  <si>
    <t>Présenter les décisions prises et les actions qui découlent de cette revue, notamment en lien avec les points suivants:
a) les possibilités d'Amélioration de la performance énergétique;
b) la Politique énergétique;
c) les IPE et les SER;
d) les objectifs, cibles énergétiques, plans d'action ou autres éléments du SGE et les actions à entreprendre s'ils ne sont pas atteints;
e) les possibilités d'amélioration de l'intégration avec les processus organisationnels;
f) l’affectation des ressources;
g) l'amélioration des compétences, de la sensibilisation et de la communication.</t>
  </si>
  <si>
    <t>Coûts non admissibles</t>
  </si>
  <si>
    <t>En se basant sur la Liste des possibilités d’amélioration établie au rapport d'avancement au Mois 9 (tableau 2.3.3.3), établir l’ordre de priorité des AAPE afin d’élaborer leur plan de mise en œuvre. Cette priorisation doit permettre de concentrer les efforts sur les AAPE les plus pertinentes et les plus efficaces pour atteindre l’objectif d’économie d’énergie fixé.</t>
  </si>
  <si>
    <t>Sensibiliser toutes les personnes de l’organisation à propos du SGE et de ses éléments clés (Politique énergétique, importance de la contribution pour l'atteinte des objectifs du SGE, bénéfices de l'Amélioration de la performance énergétique, impact des activités et des comportements sur la Performance énergétique, répercussions d'un non-respect des exigences du SGE).</t>
  </si>
  <si>
    <t>S’assurer que toutes les personnes qui participent aux activités concernant le SGE ont les qualifications, la formation initiale, l’expérience et le savoir-faire approprié.</t>
  </si>
  <si>
    <t>Nom de l’AAPE
(listé par ordre de priorité)</t>
  </si>
  <si>
    <r>
      <t xml:space="preserve">Réponse obligatoire
Répondre dans l’onglet </t>
    </r>
    <r>
      <rPr>
        <b/>
        <sz val="9"/>
        <color theme="1"/>
        <rFont val="Arial"/>
        <family val="2"/>
      </rPr>
      <t xml:space="preserve">
Mois9-TAB, tableau 3.1</t>
    </r>
  </si>
  <si>
    <r>
      <t xml:space="preserve">Réponse obligatoire
Répondre dans l’onglet 
</t>
    </r>
    <r>
      <rPr>
        <b/>
        <sz val="9"/>
        <color theme="1"/>
        <rFont val="Arial"/>
        <family val="2"/>
      </rPr>
      <t>Mois9-TAB, tableau 3.1</t>
    </r>
  </si>
  <si>
    <r>
      <t xml:space="preserve">Réponse obligatoire
Répondre dans l’onglet 
</t>
    </r>
    <r>
      <rPr>
        <b/>
        <sz val="9"/>
        <rFont val="Arial"/>
        <family val="2"/>
      </rPr>
      <t>Mois9-TAB, tableau 2.1.1 A</t>
    </r>
  </si>
  <si>
    <r>
      <t xml:space="preserve">Réponse obligatoire
Répondre dans l’onglet 
</t>
    </r>
    <r>
      <rPr>
        <b/>
        <sz val="9"/>
        <rFont val="Arial"/>
        <family val="2"/>
      </rPr>
      <t>Mois9-TAB, tableau 2.1.2 A</t>
    </r>
  </si>
  <si>
    <r>
      <t xml:space="preserve">Réponse obligatoire
Répondre dans l’onglet 
</t>
    </r>
    <r>
      <rPr>
        <b/>
        <sz val="9"/>
        <rFont val="Arial"/>
        <family val="2"/>
      </rPr>
      <t>Mois27-TAB, tableau 2.1.1 A</t>
    </r>
  </si>
  <si>
    <r>
      <t xml:space="preserve">Réponse obligatoire
Répondre dans l’onglet 
</t>
    </r>
    <r>
      <rPr>
        <b/>
        <sz val="9"/>
        <rFont val="Arial"/>
        <family val="2"/>
      </rPr>
      <t>Mois27-TAB, tableau 2.1.2 A</t>
    </r>
  </si>
  <si>
    <t>Documenter et tenir à jour les méthodes liées à la collecte et à l’analyse des données énergétiques.</t>
  </si>
  <si>
    <t>Détailler les écarts entre l'exigence de la norme ISO 50001 mentionnée 
dans la colonne B du présent onglet et les pratiques actuelles du Participant.</t>
  </si>
  <si>
    <t>La pertinence et l’efficacité du SGE sont améliorées en continu.</t>
  </si>
  <si>
    <t>Dresser la liste des usages énergétiques du Site en précisant leurs types d’énergie (des regroupements d'usages énergétiques similaires ou regroupements par catégorie d'usages énergétiques peuvent être faits), une estimation de la part (%) de la consommation de chaque usage énergétique sur la consommation totale du Site par type d'énergie et les variables influençant la consommation d'énergie de ces usages. Les usages énergétiques identifiés doivent totaliser au minimum 80 % de la consommation du Site par type d’énergie pour fournir un portrait suffisamment complet.</t>
  </si>
  <si>
    <t>Déterminer les UES compris dans le Domaine d’application du SGE et indiquer, pour chacun, les types d’énergie et leur part respective de la consommation totale du Site.
Note : Les UES peuvent être des installations, des systèmes, des procédés ou des équipements.</t>
  </si>
  <si>
    <t>Indiquer les Variables pertinentes et les critères d'exploitation qui pourraient affecter la consommation énergétique de chaque UES et qui aideraient à créer des IPE utiles.</t>
  </si>
  <si>
    <t>S’il y a lieu, élaborer un plan d’amélioration pour les années à venir en ce qui concerne les UES non traités durant l’année en cours afin d’assurer l’amélioration continue du SGE.</t>
  </si>
  <si>
    <t>Justifier la sélection des UES retenus pour l’Amélioration de la performance énergétique, en établissant un ordre de priorité fondé sur des critères clairs tels que ceux présentés dans le tableau 2.3.3.1 A.</t>
  </si>
  <si>
    <r>
      <t xml:space="preserve">Réponse obligatoire
</t>
    </r>
    <r>
      <rPr>
        <b/>
        <sz val="9"/>
        <rFont val="Arial"/>
        <family val="2"/>
      </rPr>
      <t>Transmettre la réponse en pièce jointe si la politique a été modifiée depuis les derniers rapports</t>
    </r>
  </si>
  <si>
    <t>permettre à Hydro-Québec et à Énergir de valider les étapes de réalisation et les rapports du Projet.</t>
  </si>
  <si>
    <t>Le présent fichier comporte plusieurs onglets correspondant aux rapports exigés par Hydro-Québec et par Énergir aux étapes clés du Programme. Voici la liste des rapports intégrés dans le présent document ainsi qu'où on les retrouve:</t>
  </si>
  <si>
    <r>
      <t>Économies de gaz naturel (m</t>
    </r>
    <r>
      <rPr>
        <b/>
        <vertAlign val="superscript"/>
        <sz val="9"/>
        <rFont val="Arial"/>
        <family val="2"/>
      </rPr>
      <t>3</t>
    </r>
    <r>
      <rPr>
        <b/>
        <sz val="9"/>
        <rFont val="Arial"/>
        <family val="2"/>
      </rPr>
      <t>)</t>
    </r>
  </si>
  <si>
    <r>
      <t>Économies d'énergie (m</t>
    </r>
    <r>
      <rPr>
        <b/>
        <vertAlign val="superscript"/>
        <sz val="9"/>
        <rFont val="Arial"/>
        <family val="2"/>
      </rPr>
      <t>3</t>
    </r>
    <r>
      <rPr>
        <b/>
        <sz val="9"/>
        <rFont val="Arial"/>
        <family val="2"/>
      </rPr>
      <t>)</t>
    </r>
  </si>
  <si>
    <t>Méthode de collecte des données</t>
  </si>
  <si>
    <t>Fréquence de collecte des données</t>
  </si>
  <si>
    <t>Nom du modèle énergétique</t>
  </si>
  <si>
    <t>Présenter et décrire chaque équation utilisée pour définir le ou les modèles énergétiques.</t>
  </si>
  <si>
    <r>
      <t xml:space="preserve">Réponse obligatoire
Répondre dans l’onglet 
</t>
    </r>
    <r>
      <rPr>
        <b/>
        <sz val="9"/>
        <rFont val="Arial"/>
        <family val="2"/>
      </rPr>
      <t>Mois27-TAB, tableau 2.3.3.1 A</t>
    </r>
  </si>
  <si>
    <r>
      <t xml:space="preserve">Réponse obligatoire
Répondre dans l’onglet 
</t>
    </r>
    <r>
      <rPr>
        <b/>
        <sz val="9"/>
        <rFont val="Arial"/>
        <family val="2"/>
      </rPr>
      <t>Mois27-TAB,</t>
    </r>
    <r>
      <rPr>
        <sz val="9"/>
        <rFont val="Arial"/>
        <family val="2"/>
      </rPr>
      <t xml:space="preserve"> </t>
    </r>
    <r>
      <rPr>
        <b/>
        <sz val="9"/>
        <rFont val="Arial"/>
        <family val="2"/>
      </rPr>
      <t>tableau 2.3.3.1 A</t>
    </r>
  </si>
  <si>
    <r>
      <t xml:space="preserve">Réponse obligatoire
Répondre dans l’onglet 
</t>
    </r>
    <r>
      <rPr>
        <b/>
        <sz val="9"/>
        <rFont val="Arial"/>
        <family val="2"/>
      </rPr>
      <t>Mois15-TAB, tableau 2.3.4 E</t>
    </r>
  </si>
  <si>
    <r>
      <t xml:space="preserve">Réponse obligatoire
Répondre dans l’onglet 
</t>
    </r>
    <r>
      <rPr>
        <b/>
        <sz val="9"/>
        <rFont val="Arial"/>
        <family val="2"/>
      </rPr>
      <t>Mois15-TAB, tableau 2.3.4 F</t>
    </r>
  </si>
  <si>
    <r>
      <t xml:space="preserve">Réponse obligatoire
Répondre dans l’onglet 
</t>
    </r>
    <r>
      <rPr>
        <b/>
        <sz val="9"/>
        <rFont val="Arial"/>
        <family val="2"/>
      </rPr>
      <t>Mois15-TAB, tableau 2.3.4 G</t>
    </r>
  </si>
  <si>
    <r>
      <t xml:space="preserve">Réponse obligatoire
Répondre dans l’onglet 
</t>
    </r>
    <r>
      <rPr>
        <b/>
        <sz val="9"/>
        <rFont val="Arial"/>
        <family val="2"/>
      </rPr>
      <t>Mois15-TAB, tableau 2.3.5.1 B</t>
    </r>
  </si>
  <si>
    <t>Tableau  2.3.6.1 C : Protocole de transfert des données énergétiques</t>
  </si>
  <si>
    <r>
      <t xml:space="preserve">Réponse obligatoire
Répondre dans l’onglet 
</t>
    </r>
    <r>
      <rPr>
        <b/>
        <sz val="9"/>
        <rFont val="Arial"/>
        <family val="2"/>
      </rPr>
      <t>Mois27-TAB, tableau 2.3.4 E</t>
    </r>
  </si>
  <si>
    <t>Preuves d’étalonnage des appareils de mesure (voir section 2.3.2 F)</t>
  </si>
  <si>
    <t>Preuves d’étalonnage des appareils de mesure</t>
  </si>
  <si>
    <t>2.3.6.1  Appareils de mesure</t>
  </si>
  <si>
    <t>Décrire les travaux qui ont eu lieu, sont en cours ou sont à venir concernant l’installation et la mise en service des appareils de mesure.</t>
  </si>
  <si>
    <t>Tableau  2.3.6.1 A : Réalisation des travaux de mise en service des appareils de mesure</t>
  </si>
  <si>
    <t>Nom de l’UES
(les énumérer en ordre de priorité)</t>
  </si>
  <si>
    <t xml:space="preserve">Part (%) de la consommation de l’UES par rapport à la consommation totale du  Site, pour chaque type d’énergie </t>
  </si>
  <si>
    <t>Potentiel d’économies d’énergie – Valeur nominale (qualitative ou quantitative)</t>
  </si>
  <si>
    <t>Potentiel d’économies d’énergie – Valeur relative (qualitative ou quantitative) par rapport à la consommation totale du Site</t>
  </si>
  <si>
    <t>Présenter le plan de collecte des données.</t>
  </si>
  <si>
    <t>Contrôle de la qualité</t>
  </si>
  <si>
    <t>Collecte et stockage</t>
  </si>
  <si>
    <t>Responsable des données</t>
  </si>
  <si>
    <t>Modalités de stockage des données</t>
  </si>
  <si>
    <t>Bonjour et bienvenue dans le Programme SGE d’Hydro-Québec et d’Énergir.
Ce fichier est un outil de travail servant à documenter votre démarche d’élaboration, d'implantation et d’amélioration d’un système de gestion de l’énergie (SGE) au sein de votre organisation. Il a été conçu dans le but de :</t>
  </si>
  <si>
    <t>vous accompagner tout au long des 75 mois du Projet SGE,</t>
  </si>
  <si>
    <t>centraliser en un seul document l’historique des différents jalons importants prévus par le Programme,</t>
  </si>
  <si>
    <t>La démarche proposée et les questions posées dans le présent document sont inspirées de la norme ISO 50001 et de l'outil 50001 Ready Navigator de Ressources naturelles Canada, ainsi que des meilleures pratiques dans le domaine des SGE. La réalisation de ces Travaux vise l'implantation d’un SGE robuste et durable, susceptible d’améliorer à long terme la Performance énergétique de votre organisation.</t>
  </si>
  <si>
    <r>
      <t xml:space="preserve">Pour toute précision sur la terminologie et les définitions, consulter les documents </t>
    </r>
    <r>
      <rPr>
        <i/>
        <sz val="8"/>
        <rFont val="Arial"/>
        <family val="2"/>
      </rPr>
      <t>Guide de participation</t>
    </r>
    <r>
      <rPr>
        <sz val="8"/>
        <rFont val="Arial"/>
        <family val="2"/>
      </rPr>
      <t xml:space="preserve"> et </t>
    </r>
    <r>
      <rPr>
        <i/>
        <sz val="8"/>
        <rFont val="Arial"/>
        <family val="2"/>
      </rPr>
      <t>Guide technique de Mesurage et vérification</t>
    </r>
    <r>
      <rPr>
        <sz val="8"/>
        <rFont val="Arial"/>
        <family val="2"/>
      </rPr>
      <t xml:space="preserve"> du Programme SGE d’Hydro-Québec et du Programme SGE d’Énergir.</t>
    </r>
  </si>
  <si>
    <t>La section Jalons ci-dessous présente un survol des grandes étapes du Programme SGE.</t>
  </si>
  <si>
    <t>L’onglet Table_matières présente l’arborescence des sections d’information devant figurer dans les différents rapports du Programme. Certaines sections se répètent dans plusieurs onglets, mais des questions peuvent varier d’un onglet à l’autre. Cet onglet est pour information seulement, et il ne peut être modifié.</t>
  </si>
  <si>
    <t>L’onglet Données_Projet collige certaines données administratives du Projet qui doivent être fournies par le Participant.</t>
  </si>
  <si>
    <t>Les onglets MoisX-TAB fournissent des gabarits de tableaux de réponses aux questions posées dans les onglets MoisX-RAP. Ces gabarits présentent l'information minimale à fournir.</t>
  </si>
  <si>
    <t>Pour chaque question posée dans les onglets MoisX-RAP, sont indiquées à titre indicatif des références vers l'outil 50001 Ready Navigator, à la norme ISO 50001 et au Guide technique de Mesurage et vérification (M&amp;V). Le Participant peut consulter ces références pour obtenir plus d'informations.</t>
  </si>
  <si>
    <t>Rapport exigé 3 mois après la signature du Contrat. 
Vise une analyse des écarts entre la norme ISO 50001 et le plan d'implantation du SGE.
Voir les onglets Mois3-RAP et Mois3-TAB.</t>
  </si>
  <si>
    <t>Rapport exigé 9 mois après la signature du Contrat.  
Vise à démontrer que l'implantation du SGE avance bien en vue du prochain rapport.
Voir les onglets Mois9-RAP et Mois9-TAB.</t>
  </si>
  <si>
    <t>Rapport exigé 27 mois après la signature du Contrat.
Vise à démontrer le suivi et l’amélioration continue du SGE.
Voir les onglets Mois27-RAP et Mois27-TAB.</t>
  </si>
  <si>
    <t>Rapport exigé 39 mois après la signature du Contrat.
Vise à démontrer le suivi et l’amélioration continue du SGE.
Voir les onglets Mois39-RAP et Mois39-TAB.</t>
  </si>
  <si>
    <t>Rapport exigé 51 mois après la signature du Contrat.
Vise à démontrer le suivi et l’amélioration continue du SGE.
Voir les onglets Mois51-RAP et Mois51-TAB.</t>
  </si>
  <si>
    <t>Rapport exigé 63 mois après la signature du Contrat.
Vise à démontrer le suivi et l’amélioration continue du SGE.
Voir les onglets Mois63-RAP et Mois63-TAB.</t>
  </si>
  <si>
    <t>Rapport exigé 15 mois après la signature du Contrat.
Vise à démontrer que la majorité des processus de SGE sont en place.
Voir les onglets Mois15-RAP et Mois15-TAB.</t>
  </si>
  <si>
    <t>Minimum quatre (4) et maximum cinq (5) rapports d'économies d'énergie sont exigés. 
Servent à déclarer les économies d'énergies admissibles.
Voir l'onglet Économies.</t>
  </si>
  <si>
    <t>Directives d'utilisation des documents (onglets)</t>
  </si>
  <si>
    <r>
      <t xml:space="preserve">Le Participant </t>
    </r>
    <r>
      <rPr>
        <u/>
        <sz val="8"/>
        <rFont val="Arial"/>
        <family val="2"/>
      </rPr>
      <t>ne peut pas donner une réponse faisant référence à un document autre que ceux fournis par Hydro-Québec et Énergir</t>
    </r>
    <r>
      <rPr>
        <sz val="8"/>
        <rFont val="Arial"/>
        <family val="2"/>
      </rPr>
      <t>, sauf avec l'autorisation explicite d'Hydro-Québec et Énergir.</t>
    </r>
  </si>
  <si>
    <t>Certaines cellules ont un fond bleu pâle, indiquant qu'elles constituent un champ à remplir. 
La navigation entre les champs à remplir est facilitée par l'utilisation de la touche Tab ou des flèches du clavier.
Les cellules grisées sont généralement non modifiables.</t>
  </si>
  <si>
    <r>
      <t xml:space="preserve">Le Participant </t>
    </r>
    <r>
      <rPr>
        <u/>
        <sz val="8"/>
        <rFont val="Arial"/>
        <family val="2"/>
      </rPr>
      <t>doit impérativement inscrire ses réponses dans le présent fichier Excel et dans les annexes fournies par 
Hydro-Québec et Énergir</t>
    </r>
    <r>
      <rPr>
        <sz val="8"/>
        <rFont val="Arial"/>
        <family val="2"/>
      </rPr>
      <t>, à moins d'avoir l'autorisation explicite d’Hydro-Québec et d’Énergir de ne pas le faire. Tout autre document ou format de réponse sera refusé.</t>
    </r>
  </si>
  <si>
    <t>Tous les onglets et toute l'information du présent document doivent être conservés pendant les 75 mois du Projet. 
Ce fichier doit conserver tout l'historique et toute l'évolution du Projet.</t>
  </si>
  <si>
    <t>Le Participant ne peut pas répondre aux questions uniquement par oui ou non.  Des réponses détaillées sont requises.</t>
  </si>
  <si>
    <r>
      <rPr>
        <b/>
        <sz val="8"/>
        <rFont val="Arial"/>
        <family val="2"/>
      </rPr>
      <t>Hauteur de ligne :</t>
    </r>
    <r>
      <rPr>
        <sz val="8"/>
        <rFont val="Arial"/>
        <family val="2"/>
      </rPr>
      <t xml:space="preserve">
La hauteur des lignes est modifiable; ce qui permet d'agrandir une zone de texte ou d'adapter la mise en page. Pour modifier la hauteur d'une ligne, placer le curseur entre les numéros de ligne (marge de gauche) puis cliquer et déplacer le curseur de haut en bas.</t>
    </r>
  </si>
  <si>
    <r>
      <rPr>
        <b/>
        <sz val="8"/>
        <rFont val="Arial"/>
        <family val="2"/>
      </rPr>
      <t>Ajout de lignes :</t>
    </r>
    <r>
      <rPr>
        <sz val="8"/>
        <rFont val="Arial"/>
        <family val="2"/>
      </rPr>
      <t xml:space="preserve">
Il est possible d’ajouter des lignes aux tableaux de certains onglets, mais pas au moyen du bouton droit de la souris. Il faut plutôt cliquer dans une cellule du tableau puis utiliser les menus du haut de la page Excel de la façon suivante.
</t>
    </r>
    <r>
      <rPr>
        <i/>
        <sz val="8"/>
        <rFont val="Arial"/>
        <family val="2"/>
      </rPr>
      <t>Menu Accueil  ► Cellules ► Insérer (option grisée, mais cliquer quand même dessus) ► Insérer des lignes dans la feuille</t>
    </r>
  </si>
  <si>
    <r>
      <rPr>
        <b/>
        <sz val="8"/>
        <rFont val="Arial"/>
        <family val="2"/>
      </rPr>
      <t>Rafraîchissement de mise en page :</t>
    </r>
    <r>
      <rPr>
        <sz val="8"/>
        <rFont val="Arial"/>
        <family val="2"/>
      </rPr>
      <t xml:space="preserve">
Pour rafraîchir la mise en page (en cas de problème d'affichage), cliquer sur l'icône « page » dans les paramètres d'affichage dans la partie inférieure droite de l'écran.
</t>
    </r>
  </si>
  <si>
    <t>Il est recommandé d'utiliser la navigation par tabulation (touche Tab) ou les flèches du clavier pour se déplacer d'un champ à l'autre.</t>
  </si>
  <si>
    <t>Les infobulles représentées par l'image d'un i blanc dans un cercle bleu contiennent des explications supplémentaires.  Cliquer sur les infobulles pour faire apparaître leur contenu.</t>
  </si>
  <si>
    <t>Pour éviter des problèmes d'affichage, il est recommandé de régler le zoom à une valeur entre 90% et 110%.</t>
  </si>
  <si>
    <t>Des mises en forme conditionnelles sont utilisées dans les cellules de certains onglets. Les cellules rosées signalent une erreur de saisie de donnée ou une donnée manquante.</t>
  </si>
  <si>
    <t>Il est important de bien lire les consignes de chaque onglet. Pour chaque énoncé, des directives précisent l'information à soumettre ainsi que l'endroit où inscrire la réponse.</t>
  </si>
  <si>
    <t>Date de fin (AAAA-MM-JJ)</t>
  </si>
  <si>
    <r>
      <t xml:space="preserve">Date de 
facturation
</t>
    </r>
    <r>
      <rPr>
        <sz val="7"/>
        <color theme="1"/>
        <rFont val="Arial"/>
        <family val="2"/>
      </rPr>
      <t>(AAAA-MM-JJ)</t>
    </r>
  </si>
  <si>
    <r>
      <t xml:space="preserve">Dates
</t>
    </r>
    <r>
      <rPr>
        <sz val="7"/>
        <color theme="1"/>
        <rFont val="Arial"/>
        <family val="2"/>
      </rPr>
      <t>(AAAA-MM-JJ)</t>
    </r>
  </si>
  <si>
    <t>Ville</t>
  </si>
  <si>
    <t>Code postal</t>
  </si>
  <si>
    <t xml:space="preserve"> Adresse du Site </t>
  </si>
  <si>
    <t xml:space="preserve"> Nº d’entreprise du Québec (NEQ)</t>
  </si>
  <si>
    <t>Date de la revue
 (AAAA-MM-JJ)</t>
  </si>
  <si>
    <t>Date de fin
 (AAAA-MM-JJ)</t>
  </si>
  <si>
    <r>
      <t xml:space="preserve">Date de 
la valeur actuelle
</t>
    </r>
    <r>
      <rPr>
        <sz val="7"/>
        <rFont val="Arial"/>
        <family val="2"/>
      </rPr>
      <t xml:space="preserve"> (AAAA-MM-JJ)</t>
    </r>
  </si>
  <si>
    <r>
      <t xml:space="preserve">Date 
de début  
</t>
    </r>
    <r>
      <rPr>
        <sz val="7"/>
        <rFont val="Arial"/>
        <family val="2"/>
      </rPr>
      <t>(AAAA-MM-JJ)</t>
    </r>
  </si>
  <si>
    <r>
      <t xml:space="preserve">Date 
de fin 
</t>
    </r>
    <r>
      <rPr>
        <sz val="7"/>
        <rFont val="Arial"/>
        <family val="2"/>
      </rPr>
      <t>(AAAA-MM-JJ)</t>
    </r>
  </si>
  <si>
    <t>Date de la communication
 (AAAA-MM-JJ)</t>
  </si>
  <si>
    <r>
      <t xml:space="preserve">Date
</t>
    </r>
    <r>
      <rPr>
        <sz val="7"/>
        <color theme="1"/>
        <rFont val="Arial"/>
        <family val="2"/>
      </rPr>
      <t>(AAAA-MM-JJ)</t>
    </r>
  </si>
  <si>
    <r>
      <t xml:space="preserve">Date de modification
</t>
    </r>
    <r>
      <rPr>
        <sz val="7"/>
        <rFont val="Arial"/>
        <family val="2"/>
      </rPr>
      <t xml:space="preserve"> (AAAA-MM-JJ)</t>
    </r>
  </si>
  <si>
    <t>Coûts admissibles (Hydro-Québec)</t>
  </si>
  <si>
    <t>Coûts admissibles (Énergir)</t>
  </si>
  <si>
    <r>
      <t xml:space="preserve">Date 
de début
</t>
    </r>
    <r>
      <rPr>
        <sz val="7"/>
        <rFont val="Arial"/>
        <family val="2"/>
      </rPr>
      <t>(AAAA-MM-JJ)</t>
    </r>
  </si>
  <si>
    <r>
      <t xml:space="preserve">Date 
de fin
</t>
    </r>
    <r>
      <rPr>
        <sz val="7"/>
        <rFont val="Arial"/>
        <family val="2"/>
      </rPr>
      <t>(AAAA-MM-JJ)</t>
    </r>
  </si>
  <si>
    <t>Date de la communication
(AAAA-MM-JJ)</t>
  </si>
  <si>
    <r>
      <t xml:space="preserve">Date de modification
</t>
    </r>
    <r>
      <rPr>
        <sz val="7"/>
        <rFont val="Arial"/>
        <family val="2"/>
      </rPr>
      <t>(AAAA-MM-JJ)</t>
    </r>
  </si>
  <si>
    <t>Date de la revue
(AAAA-MM-JJ)</t>
  </si>
  <si>
    <t xml:space="preserve"> Coûts admissibles (Hydro-Québec)</t>
  </si>
  <si>
    <t xml:space="preserve"> Coûts admissibles (Énergir)</t>
  </si>
  <si>
    <t>Sommaire des coûts admissibles</t>
  </si>
  <si>
    <r>
      <t xml:space="preserve">Programme Système de gestion de l’énergie (SGE)
</t>
    </r>
    <r>
      <rPr>
        <sz val="12"/>
        <color theme="1"/>
        <rFont val="Arial"/>
        <family val="2"/>
      </rPr>
      <t>Sommaire des dépenses des 75 mois du Projet</t>
    </r>
  </si>
  <si>
    <t>L’onglet Sommaire_DEP présente un résumé des coûts admissibles déclarés par le Participant durant les 75 mois du Projet.  Cet onglet est pour information seulement, et il ne peut être modifié.</t>
  </si>
  <si>
    <t>Maximum huit (8) rapports de dépenses: Mois3, Mois9, Mois15, Mois27, Mois39, Mois51, Mois63 et Mois75.
Servent à déclarer les coûts admissibles.
Voir les huit (8) onglets MoisX-DEP.</t>
  </si>
  <si>
    <t>Identification du Participant</t>
  </si>
  <si>
    <t>Identification du Site du Projet</t>
  </si>
  <si>
    <t xml:space="preserve"> Adresse</t>
  </si>
  <si>
    <r>
      <t xml:space="preserve">1.  Dans les documents </t>
    </r>
    <r>
      <rPr>
        <i/>
        <sz val="9"/>
        <color theme="1"/>
        <rFont val="Aptos Narrow"/>
        <family val="2"/>
        <scheme val="minor"/>
      </rPr>
      <t xml:space="preserve">Guide technique de Mesurage et vérification </t>
    </r>
    <r>
      <rPr>
        <sz val="9"/>
        <color theme="1"/>
        <rFont val="Aptos Narrow"/>
        <family val="2"/>
        <scheme val="minor"/>
      </rPr>
      <t xml:space="preserve">et </t>
    </r>
    <r>
      <rPr>
        <i/>
        <sz val="9"/>
        <color theme="1"/>
        <rFont val="Aptos Narrow"/>
        <family val="2"/>
        <scheme val="minor"/>
      </rPr>
      <t xml:space="preserve">Gabarit de rapport de Mesurage et vérification </t>
    </r>
    <r>
      <rPr>
        <sz val="9"/>
        <color theme="1"/>
        <rFont val="Aptos Narrow"/>
        <family val="2"/>
        <scheme val="minor"/>
      </rPr>
      <t>ces économies se nomment « Économies d'énergie du Programme SGE ».</t>
    </r>
  </si>
  <si>
    <t>NOTE : Utiliser les Coûts admissibles indiqués dans les cellules vertes ci-dessus pour remplir le formulaire "Demande d'appui financier".</t>
  </si>
  <si>
    <r>
      <t xml:space="preserve">Économies d’électricité admissibles pour la Période de suivi </t>
    </r>
    <r>
      <rPr>
        <vertAlign val="superscript"/>
        <sz val="8"/>
        <rFont val="Arial"/>
        <family val="2"/>
      </rPr>
      <t>1</t>
    </r>
  </si>
  <si>
    <r>
      <t xml:space="preserve">Économies de gaz naturel admissibles pour la Période de suivi </t>
    </r>
    <r>
      <rPr>
        <vertAlign val="superscript"/>
        <sz val="8"/>
        <rFont val="Arial"/>
        <family val="2"/>
      </rPr>
      <t>1</t>
    </r>
  </si>
  <si>
    <t>Nom de l'entreprise :</t>
  </si>
  <si>
    <t>Signataires du présent rapport d'implantation</t>
  </si>
  <si>
    <t>Date limite pour le dépôt
du rapport Mois 3</t>
  </si>
  <si>
    <t>Date limite pour le dépôt
du rapport Mois 9</t>
  </si>
  <si>
    <t>Date limite pour le dépôt
du rapport Mois 27</t>
  </si>
  <si>
    <t>Date limite pour le dépôt
du rapport Mois 15</t>
  </si>
  <si>
    <t>Signature :</t>
  </si>
  <si>
    <t>Date limite pour le dépôt
du rapport Mois 39</t>
  </si>
  <si>
    <t>Date limite pour le dépôt
du rapport Mois 51</t>
  </si>
  <si>
    <t>Date limite pour le dépôt
du rapport Mois 63</t>
  </si>
  <si>
    <t>Titre :</t>
  </si>
  <si>
    <t>Nom :</t>
  </si>
  <si>
    <t>Ingénieur ou ingénieure :</t>
  </si>
  <si>
    <t>Nº de membre de l'OIQ :</t>
  </si>
  <si>
    <t>Membre désigné de la Haute direction du Participant :</t>
  </si>
  <si>
    <t>Présenter et définir la SER.
Justifier qu’elle est représentative des conditions normales d'exploitation.</t>
  </si>
  <si>
    <t>Estimation des économies d’énergie en pourcentage</t>
  </si>
  <si>
    <r>
      <t xml:space="preserve">Programme Système de gestion de l’énergie (SGE)
Mois 39 – </t>
    </r>
    <r>
      <rPr>
        <sz val="11"/>
        <color theme="1"/>
        <rFont val="Arial"/>
        <family val="2"/>
      </rPr>
      <t>Rapport d’implantation 2</t>
    </r>
  </si>
  <si>
    <r>
      <t xml:space="preserve">Programme Système de gestion de l’énergie (SGE)
Mois 39 – </t>
    </r>
    <r>
      <rPr>
        <sz val="11"/>
        <color theme="1"/>
        <rFont val="Arial"/>
        <family val="2"/>
      </rPr>
      <t>Tableaux de réponse</t>
    </r>
  </si>
  <si>
    <r>
      <t xml:space="preserve">Programme Système de gestion de l’énergie (SGE)
Mois 51 – </t>
    </r>
    <r>
      <rPr>
        <sz val="11"/>
        <color theme="1"/>
        <rFont val="Arial"/>
        <family val="2"/>
      </rPr>
      <t>Rapport d’implantation 2</t>
    </r>
  </si>
  <si>
    <r>
      <t xml:space="preserve">Programme Système de gestion de l’énergie (SGE)
Mois 51 – </t>
    </r>
    <r>
      <rPr>
        <sz val="11"/>
        <color theme="1"/>
        <rFont val="Arial"/>
        <family val="2"/>
      </rPr>
      <t>Tableaux de réponse</t>
    </r>
  </si>
  <si>
    <r>
      <t xml:space="preserve">Programme Système de gestion de l’énergie (SGE)
Mois 63 – </t>
    </r>
    <r>
      <rPr>
        <sz val="11"/>
        <color theme="1"/>
        <rFont val="Arial"/>
        <family val="2"/>
      </rPr>
      <t>Rapport d’implantation 2</t>
    </r>
  </si>
  <si>
    <r>
      <t xml:space="preserve">Programme Système de gestion de l’énergie (SGE)
Mois 63 – </t>
    </r>
    <r>
      <rPr>
        <sz val="11"/>
        <color theme="1"/>
        <rFont val="Arial"/>
        <family val="2"/>
      </rPr>
      <t>Tableaux de réponse</t>
    </r>
  </si>
  <si>
    <t>Date :</t>
  </si>
  <si>
    <t>Main d'œuvre externe et commandes externes - Mois3, 9</t>
  </si>
  <si>
    <t>Main d'œuvre externe et commandes externes - Mois15, 27, 39, 51, 63</t>
  </si>
  <si>
    <t>Main-d'œuvre interne et réquisitions internes - Mois3, 9</t>
  </si>
  <si>
    <t>Main-d'œuvre interne et réquisitions internes - Mois15, 27, 39, 51, 63</t>
  </si>
  <si>
    <t>Date limite pour le dépôt 
du rapport Mois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</si>
</sst>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7" formatCode="#,##0.00\ &quot;$&quot;_);\(#,##0.00\ &quot;$&quot;\)"/>
    <numFmt numFmtId="44" formatCode="_ * #,##0.00_)\ &quot;$&quot;_ ;_ * \(#,##0.00\)\ &quot;$&quot;_ ;_ * &quot;-&quot;??_)\ &quot;$&quot;_ ;_ @_ "/>
    <numFmt numFmtId="43" formatCode="_ * #,##0.00_)_ ;_ * \(#,##0.00\)_ ;_ * &quot;-&quot;??_)_ ;_ @_ "/>
    <numFmt numFmtId="164" formatCode="#,##0.00\ &quot;$&quot;"/>
    <numFmt numFmtId="165" formatCode="0.0%"/>
    <numFmt numFmtId="166" formatCode="yyyy/mm/dd;@"/>
    <numFmt numFmtId="167" formatCode="_ * #,##0.00_)\ &quot;$&quot;_ ;_ * \(#,##0.00\)\ &quot;$&quot;_ ;_ * &quot;-&quot;_)\ &quot;$&quot;_ ;_ @_ "/>
    <numFmt numFmtId="168" formatCode="#,##0.00\ _$"/>
    <numFmt numFmtId="169" formatCode="#,###_ &quot;GJ&quot;"/>
    <numFmt numFmtId="170" formatCode="_ * #,##0.0000_)_ ;_ * \(#,##0.0000\)_ ;_ * &quot;-&quot;??_)_ ;_ @_ "/>
    <numFmt numFmtId="171" formatCode="yyyy/mm/dd;;"/>
    <numFmt numFmtId="172" formatCode="_ * #,##0.00_);_ * \(#,##0.00\);_ * &quot;-&quot;_);_ @_ "/>
    <numFmt numFmtId="173" formatCode="_ * #,##0.00_);_ * \(#,##0.00\);_ * &quot;&quot;_);_ @_ "/>
    <numFmt numFmtId="174" formatCode="0.0&quot; %&quot;"/>
    <numFmt numFmtId="175" formatCode="###;###;;@"/>
    <numFmt numFmtId="176" formatCode="#,##0;\-#,##0;;@"/>
    <numFmt numFmtId="177" formatCode="0;0"/>
  </numFmts>
  <fonts count="77" x14ac:knownFonts="1">
    <font>
      <sz val="11"/>
      <color theme="1"/>
      <name val="Aptos Narrow"/>
      <family val="2"/>
      <scheme val="minor"/>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b/>
      <sz val="12"/>
      <name val="Arial"/>
      <family val="2"/>
    </font>
    <font>
      <b/>
      <sz val="11"/>
      <name val="Arial"/>
      <family val="2"/>
    </font>
    <font>
      <sz val="8"/>
      <name val="Aptos Narrow"/>
      <family val="2"/>
      <scheme val="minor"/>
    </font>
    <font>
      <b/>
      <sz val="11"/>
      <color theme="1"/>
      <name val="Aptos Narrow"/>
      <family val="2"/>
      <scheme val="minor"/>
    </font>
    <font>
      <b/>
      <sz val="14"/>
      <color theme="1"/>
      <name val="Aptos Display"/>
      <family val="2"/>
      <scheme val="major"/>
    </font>
    <font>
      <b/>
      <sz val="16"/>
      <name val="Aptos Display"/>
      <family val="2"/>
      <scheme val="major"/>
    </font>
    <font>
      <b/>
      <sz val="12"/>
      <color theme="1"/>
      <name val="Aptos Display"/>
      <family val="2"/>
      <scheme val="major"/>
    </font>
    <font>
      <sz val="12"/>
      <color theme="1"/>
      <name val="Arial"/>
      <family val="2"/>
    </font>
    <font>
      <b/>
      <sz val="12"/>
      <color theme="1"/>
      <name val="Aptos Narrow"/>
      <family val="2"/>
      <scheme val="minor"/>
    </font>
    <font>
      <b/>
      <sz val="18"/>
      <name val="Aptos Display"/>
      <family val="2"/>
      <scheme val="major"/>
    </font>
    <font>
      <sz val="10"/>
      <name val="Arial"/>
      <family val="2"/>
    </font>
    <font>
      <sz val="10"/>
      <name val="Arial"/>
      <family val="2"/>
    </font>
    <font>
      <sz val="10"/>
      <color theme="1"/>
      <name val="Arial"/>
      <family val="2"/>
    </font>
    <font>
      <b/>
      <sz val="10"/>
      <name val="Arial"/>
      <family val="2"/>
    </font>
    <font>
      <sz val="11"/>
      <name val="Arial"/>
      <family val="2"/>
    </font>
    <font>
      <sz val="12"/>
      <color theme="1"/>
      <name val="Aptos Display"/>
      <family val="2"/>
      <scheme val="major"/>
    </font>
    <font>
      <sz val="12"/>
      <color theme="1"/>
      <name val="Aptos Narrow"/>
      <family val="2"/>
      <scheme val="minor"/>
    </font>
    <font>
      <sz val="11"/>
      <color theme="1"/>
      <name val="Aptos Narrow"/>
      <family val="2"/>
      <scheme val="minor"/>
    </font>
    <font>
      <b/>
      <sz val="8"/>
      <name val="Arial"/>
      <family val="2"/>
    </font>
    <font>
      <sz val="9"/>
      <color theme="1"/>
      <name val="Arial Narrow"/>
      <family val="2"/>
    </font>
    <font>
      <b/>
      <sz val="9"/>
      <color theme="1"/>
      <name val="Arial"/>
      <family val="2"/>
    </font>
    <font>
      <b/>
      <sz val="9"/>
      <name val="Arial"/>
      <family val="2"/>
    </font>
    <font>
      <sz val="8"/>
      <color theme="1"/>
      <name val="Arial"/>
      <family val="2"/>
    </font>
    <font>
      <b/>
      <sz val="8"/>
      <color theme="1"/>
      <name val="Arial"/>
      <family val="2"/>
    </font>
    <font>
      <sz val="8"/>
      <name val="Arial"/>
      <family val="2"/>
    </font>
    <font>
      <sz val="7"/>
      <color theme="1"/>
      <name val="Arial"/>
      <family val="2"/>
    </font>
    <font>
      <b/>
      <sz val="9"/>
      <color theme="0"/>
      <name val="Arial"/>
      <family val="2"/>
    </font>
    <font>
      <sz val="8"/>
      <color theme="1"/>
      <name val="Arial Narrow"/>
      <family val="2"/>
    </font>
    <font>
      <sz val="8"/>
      <name val="Arial Narrow"/>
      <family val="2"/>
    </font>
    <font>
      <b/>
      <sz val="8"/>
      <color theme="1"/>
      <name val="Arial Narrow"/>
      <family val="2"/>
    </font>
    <font>
      <b/>
      <sz val="8"/>
      <name val="Arial Narrow"/>
      <family val="2"/>
    </font>
    <font>
      <b/>
      <sz val="12"/>
      <color theme="4"/>
      <name val="Aptos Narrow"/>
      <family val="2"/>
      <scheme val="minor"/>
    </font>
    <font>
      <b/>
      <sz val="10"/>
      <color theme="1"/>
      <name val="Arial"/>
      <family val="2"/>
    </font>
    <font>
      <sz val="9"/>
      <name val="Arial"/>
      <family val="2"/>
    </font>
    <font>
      <b/>
      <sz val="8"/>
      <color theme="0"/>
      <name val="Arial"/>
      <family val="2"/>
    </font>
    <font>
      <b/>
      <sz val="11"/>
      <color theme="0"/>
      <name val="Aptos Narrow"/>
      <family val="2"/>
      <scheme val="minor"/>
    </font>
    <font>
      <b/>
      <sz val="10"/>
      <color theme="0"/>
      <name val="Arial"/>
      <family val="2"/>
    </font>
    <font>
      <b/>
      <sz val="12"/>
      <color theme="0"/>
      <name val="Arial"/>
      <family val="2"/>
    </font>
    <font>
      <b/>
      <sz val="9"/>
      <color theme="1"/>
      <name val="Aptos Narrow"/>
      <family val="2"/>
      <scheme val="minor"/>
    </font>
    <font>
      <sz val="9"/>
      <color theme="1"/>
      <name val="Aptos Narrow"/>
      <family val="2"/>
      <scheme val="minor"/>
    </font>
    <font>
      <sz val="9"/>
      <name val="Arial Narrow"/>
      <family val="2"/>
    </font>
    <font>
      <sz val="11"/>
      <name val="Aptos Narrow"/>
      <family val="2"/>
      <scheme val="minor"/>
    </font>
    <font>
      <sz val="9"/>
      <color theme="0"/>
      <name val="Arial"/>
      <family val="2"/>
    </font>
    <font>
      <b/>
      <sz val="10"/>
      <color theme="1"/>
      <name val="Aptos Narrow"/>
      <family val="2"/>
      <scheme val="minor"/>
    </font>
    <font>
      <b/>
      <sz val="10"/>
      <color theme="1"/>
      <name val="Arial Narrow"/>
      <family val="2"/>
    </font>
    <font>
      <sz val="10"/>
      <color theme="1"/>
      <name val="Aptos Narrow"/>
      <family val="2"/>
      <scheme val="minor"/>
    </font>
    <font>
      <sz val="9"/>
      <color rgb="FFFF0000"/>
      <name val="Arial"/>
      <family val="2"/>
    </font>
    <font>
      <b/>
      <sz val="9"/>
      <color rgb="FFFF0000"/>
      <name val="Arial"/>
      <family val="2"/>
    </font>
    <font>
      <sz val="12"/>
      <name val="Aptos Display"/>
      <family val="2"/>
      <scheme val="major"/>
    </font>
    <font>
      <b/>
      <sz val="9"/>
      <name val="Aptos Narrow"/>
      <family val="2"/>
      <scheme val="minor"/>
    </font>
    <font>
      <sz val="12"/>
      <name val="Arial"/>
      <family val="2"/>
    </font>
    <font>
      <sz val="7"/>
      <color theme="1"/>
      <name val="Arial Narrow"/>
      <family val="2"/>
    </font>
    <font>
      <b/>
      <sz val="10"/>
      <color rgb="FF7030A0"/>
      <name val="Arial"/>
      <family val="2"/>
    </font>
    <font>
      <sz val="8"/>
      <color rgb="FF7030A0"/>
      <name val="Arial Narrow"/>
      <family val="2"/>
    </font>
    <font>
      <b/>
      <sz val="12"/>
      <color rgb="FFFF0000"/>
      <name val="Arial"/>
      <family val="2"/>
    </font>
    <font>
      <b/>
      <sz val="10"/>
      <color rgb="FFFF0000"/>
      <name val="Arial"/>
      <family val="2"/>
    </font>
    <font>
      <sz val="11"/>
      <color theme="1"/>
      <name val="Arial"/>
      <family val="2"/>
    </font>
    <font>
      <b/>
      <sz val="12"/>
      <color theme="1"/>
      <name val="Arial"/>
      <family val="2"/>
    </font>
    <font>
      <u/>
      <sz val="8"/>
      <name val="Arial"/>
      <family val="2"/>
    </font>
    <font>
      <sz val="8"/>
      <color theme="1"/>
      <name val="Aptos Narrow"/>
      <family val="2"/>
      <scheme val="minor"/>
    </font>
    <font>
      <b/>
      <vertAlign val="superscript"/>
      <sz val="8"/>
      <color theme="1"/>
      <name val="Arial"/>
      <family val="2"/>
    </font>
    <font>
      <b/>
      <sz val="11"/>
      <color theme="0"/>
      <name val="Arial"/>
      <family val="2"/>
    </font>
    <font>
      <i/>
      <sz val="8"/>
      <name val="Arial"/>
      <family val="2"/>
    </font>
    <font>
      <sz val="8"/>
      <color theme="0"/>
      <name val="Arial"/>
      <family val="2"/>
    </font>
    <font>
      <vertAlign val="superscript"/>
      <sz val="9"/>
      <name val="Arial"/>
      <family val="2"/>
    </font>
    <font>
      <b/>
      <sz val="16"/>
      <color theme="0"/>
      <name val="Aptos Narrow"/>
      <family val="2"/>
      <scheme val="minor"/>
    </font>
    <font>
      <sz val="11"/>
      <color theme="0"/>
      <name val="Aptos Narrow"/>
      <family val="2"/>
      <scheme val="minor"/>
    </font>
    <font>
      <i/>
      <sz val="9"/>
      <color theme="1"/>
      <name val="Aptos Narrow"/>
      <family val="2"/>
      <scheme val="minor"/>
    </font>
    <font>
      <vertAlign val="superscript"/>
      <sz val="8"/>
      <name val="Arial"/>
      <family val="2"/>
    </font>
    <font>
      <b/>
      <vertAlign val="superscript"/>
      <sz val="9"/>
      <name val="Arial"/>
      <family val="2"/>
    </font>
    <font>
      <sz val="7"/>
      <name val="Arial"/>
      <family val="2"/>
    </font>
  </fonts>
  <fills count="18">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3" tint="0.49998474074526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rgb="FFFFEEB7"/>
        <bgColor indexed="64"/>
      </patternFill>
    </fill>
    <fill>
      <patternFill patternType="solid">
        <fgColor theme="0" tint="-0.14999847407452621"/>
        <bgColor indexed="64"/>
      </patternFill>
    </fill>
    <fill>
      <patternFill patternType="solid">
        <fgColor rgb="FFFDF2DF"/>
        <bgColor indexed="64"/>
      </patternFill>
    </fill>
    <fill>
      <patternFill patternType="solid">
        <fgColor rgb="FFA6C9EC"/>
        <bgColor indexed="64"/>
      </patternFill>
    </fill>
    <fill>
      <patternFill patternType="solid">
        <fgColor rgb="FF5A9BDC"/>
        <bgColor indexed="64"/>
      </patternFill>
    </fill>
    <fill>
      <patternFill patternType="solid">
        <fgColor rgb="FF2975C1"/>
        <bgColor indexed="64"/>
      </patternFill>
    </fill>
    <fill>
      <patternFill patternType="solid">
        <fgColor rgb="FF1B4D7F"/>
        <bgColor indexed="64"/>
      </patternFill>
    </fill>
    <fill>
      <patternFill patternType="solid">
        <fgColor theme="9" tint="0.79998168889431442"/>
        <bgColor indexed="64"/>
      </patternFill>
    </fill>
    <fill>
      <patternFill patternType="solid">
        <fgColor rgb="FFFFFFFF"/>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top/>
      <bottom style="medium">
        <color indexed="64"/>
      </bottom>
      <diagonal/>
    </border>
    <border>
      <left style="hair">
        <color auto="1"/>
      </left>
      <right style="hair">
        <color auto="1"/>
      </right>
      <top style="medium">
        <color auto="1"/>
      </top>
      <bottom style="hair">
        <color auto="1"/>
      </bottom>
      <diagonal/>
    </border>
    <border>
      <left style="hair">
        <color auto="1"/>
      </left>
      <right/>
      <top style="medium">
        <color auto="1"/>
      </top>
      <bottom/>
      <diagonal/>
    </border>
    <border>
      <left/>
      <right style="hair">
        <color auto="1"/>
      </right>
      <top style="medium">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hair">
        <color auto="1"/>
      </right>
      <top/>
      <bottom style="medium">
        <color auto="1"/>
      </bottom>
      <diagonal/>
    </border>
    <border>
      <left style="hair">
        <color auto="1"/>
      </left>
      <right/>
      <top/>
      <bottom style="medium">
        <color auto="1"/>
      </bottom>
      <diagonal/>
    </border>
    <border>
      <left style="hair">
        <color indexed="64"/>
      </left>
      <right/>
      <top style="hair">
        <color indexed="64"/>
      </top>
      <bottom/>
      <diagonal/>
    </border>
    <border>
      <left/>
      <right style="hair">
        <color theme="0"/>
      </right>
      <top/>
      <bottom style="medium">
        <color auto="1"/>
      </bottom>
      <diagonal/>
    </border>
    <border>
      <left style="hair">
        <color theme="0"/>
      </left>
      <right style="hair">
        <color theme="0"/>
      </right>
      <top/>
      <bottom style="medium">
        <color auto="1"/>
      </bottom>
      <diagonal/>
    </border>
    <border>
      <left style="hair">
        <color theme="0"/>
      </left>
      <right/>
      <top/>
      <bottom style="medium">
        <color auto="1"/>
      </bottom>
      <diagonal/>
    </border>
    <border>
      <left style="thin">
        <color indexed="64"/>
      </left>
      <right style="thin">
        <color indexed="64"/>
      </right>
      <top style="thick">
        <color indexed="64"/>
      </top>
      <bottom style="thin">
        <color indexed="64"/>
      </bottom>
      <diagonal/>
    </border>
    <border>
      <left style="hair">
        <color auto="1"/>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bottom style="medium">
        <color auto="1"/>
      </bottom>
      <diagonal/>
    </border>
    <border>
      <left/>
      <right/>
      <top style="thin">
        <color auto="1"/>
      </top>
      <bottom/>
      <diagonal/>
    </border>
    <border>
      <left style="hair">
        <color auto="1"/>
      </left>
      <right style="hair">
        <color auto="1"/>
      </right>
      <top style="medium">
        <color auto="1"/>
      </top>
      <bottom/>
      <diagonal/>
    </border>
    <border>
      <left style="hair">
        <color auto="1"/>
      </left>
      <right style="thin">
        <color indexed="64"/>
      </right>
      <top/>
      <bottom style="hair">
        <color auto="1"/>
      </bottom>
      <diagonal/>
    </border>
    <border>
      <left style="thin">
        <color indexed="64"/>
      </left>
      <right style="hair">
        <color auto="1"/>
      </right>
      <top style="hair">
        <color auto="1"/>
      </top>
      <bottom/>
      <diagonal/>
    </border>
    <border>
      <left style="thin">
        <color indexed="64"/>
      </left>
      <right/>
      <top/>
      <bottom/>
      <diagonal/>
    </border>
    <border>
      <left style="hair">
        <color indexed="64"/>
      </left>
      <right style="hair">
        <color indexed="64"/>
      </right>
      <top style="thin">
        <color indexed="64"/>
      </top>
      <bottom style="hair">
        <color indexed="64"/>
      </bottom>
      <diagonal/>
    </border>
    <border>
      <left style="thin">
        <color indexed="64"/>
      </left>
      <right/>
      <top style="hair">
        <color auto="1"/>
      </top>
      <bottom style="hair">
        <color auto="1"/>
      </bottom>
      <diagonal/>
    </border>
    <border>
      <left style="thin">
        <color indexed="64"/>
      </left>
      <right/>
      <top style="hair">
        <color auto="1"/>
      </top>
      <bottom/>
      <diagonal/>
    </border>
    <border>
      <left style="hair">
        <color auto="1"/>
      </left>
      <right/>
      <top style="thin">
        <color indexed="64"/>
      </top>
      <bottom style="hair">
        <color auto="1"/>
      </bottom>
      <diagonal/>
    </border>
    <border>
      <left style="thin">
        <color indexed="64"/>
      </left>
      <right/>
      <top style="thin">
        <color indexed="64"/>
      </top>
      <bottom style="hair">
        <color auto="1"/>
      </bottom>
      <diagonal/>
    </border>
    <border>
      <left/>
      <right style="hair">
        <color auto="1"/>
      </right>
      <top style="thin">
        <color indexed="64"/>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style="hair">
        <color auto="1"/>
      </bottom>
      <diagonal/>
    </border>
    <border>
      <left/>
      <right/>
      <top style="medium">
        <color rgb="FFFF0000"/>
      </top>
      <bottom/>
      <diagonal/>
    </border>
    <border>
      <left style="thin">
        <color rgb="FFFF0000"/>
      </left>
      <right/>
      <top style="medium">
        <color rgb="FFFF0000"/>
      </top>
      <bottom/>
      <diagonal/>
    </border>
    <border>
      <left/>
      <right style="thin">
        <color rgb="FFFF0000"/>
      </right>
      <top style="medium">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bottom style="hair">
        <color indexed="64"/>
      </bottom>
      <diagonal/>
    </border>
    <border>
      <left style="hair">
        <color indexed="64"/>
      </left>
      <right style="hair">
        <color auto="1"/>
      </right>
      <top style="thin">
        <color indexed="64"/>
      </top>
      <bottom/>
      <diagonal/>
    </border>
    <border>
      <left style="hair">
        <color auto="1"/>
      </left>
      <right/>
      <top style="thin">
        <color indexed="64"/>
      </top>
      <bottom/>
      <diagonal/>
    </border>
    <border>
      <left style="thin">
        <color indexed="64"/>
      </left>
      <right/>
      <top style="thin">
        <color indexed="64"/>
      </top>
      <bottom/>
      <diagonal/>
    </border>
    <border>
      <left/>
      <right style="hair">
        <color auto="1"/>
      </right>
      <top style="thin">
        <color indexed="64"/>
      </top>
      <bottom/>
      <diagonal/>
    </border>
    <border>
      <left/>
      <right style="thin">
        <color rgb="FFFF0000"/>
      </right>
      <top style="medium">
        <color auto="1"/>
      </top>
      <bottom/>
      <diagonal/>
    </border>
    <border>
      <left/>
      <right style="thin">
        <color rgb="FFFF0000"/>
      </right>
      <top/>
      <bottom style="hair">
        <color auto="1"/>
      </bottom>
      <diagonal/>
    </border>
    <border>
      <left style="thin">
        <color rgb="FFFF0000"/>
      </left>
      <right style="thin">
        <color rgb="FFFF0000"/>
      </right>
      <top style="medium">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right style="thin">
        <color rgb="FFFF0000"/>
      </right>
      <top style="hair">
        <color auto="1"/>
      </top>
      <bottom/>
      <diagonal/>
    </border>
    <border>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style="hair">
        <color auto="1"/>
      </left>
      <right style="thin">
        <color indexed="64"/>
      </right>
      <top/>
      <bottom/>
      <diagonal/>
    </border>
    <border>
      <left style="thin">
        <color indexed="64"/>
      </left>
      <right style="hair">
        <color indexed="64"/>
      </right>
      <top/>
      <bottom/>
      <diagonal/>
    </border>
    <border>
      <left/>
      <right style="thin">
        <color rgb="FFFFFFFF"/>
      </right>
      <top style="thin">
        <color indexed="64"/>
      </top>
      <bottom/>
      <diagonal/>
    </border>
    <border>
      <left style="thin">
        <color rgb="FFFFFFFF"/>
      </left>
      <right style="thin">
        <color rgb="FFFFFFFF"/>
      </right>
      <top style="thin">
        <color indexed="64"/>
      </top>
      <bottom/>
      <diagonal/>
    </border>
    <border>
      <left style="thin">
        <color rgb="FFFFFFFF"/>
      </left>
      <right/>
      <top style="thin">
        <color indexed="64"/>
      </top>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hair">
        <color theme="1"/>
      </left>
      <right style="hair">
        <color theme="1"/>
      </right>
      <top style="medium">
        <color theme="1"/>
      </top>
      <bottom/>
      <diagonal/>
    </border>
    <border>
      <left style="hair">
        <color theme="1"/>
      </left>
      <right style="hair">
        <color theme="1"/>
      </right>
      <top/>
      <bottom style="hair">
        <color theme="1"/>
      </bottom>
      <diagonal/>
    </border>
    <border>
      <left style="hair">
        <color indexed="64"/>
      </left>
      <right style="thin">
        <color indexed="64"/>
      </right>
      <top style="medium">
        <color indexed="64"/>
      </top>
      <bottom/>
      <diagonal/>
    </border>
    <border>
      <left style="hair">
        <color auto="1"/>
      </left>
      <right style="hair">
        <color auto="1"/>
      </right>
      <top style="hair">
        <color auto="1"/>
      </top>
      <bottom style="thin">
        <color auto="1"/>
      </bottom>
      <diagonal/>
    </border>
    <border>
      <left/>
      <right style="thin">
        <color indexed="64"/>
      </right>
      <top style="hair">
        <color auto="1"/>
      </top>
      <bottom style="hair">
        <color auto="1"/>
      </bottom>
      <diagonal/>
    </border>
    <border>
      <left style="hair">
        <color auto="1"/>
      </left>
      <right/>
      <top/>
      <bottom style="thin">
        <color auto="1"/>
      </bottom>
      <diagonal/>
    </border>
    <border>
      <left/>
      <right style="hair">
        <color auto="1"/>
      </right>
      <top/>
      <bottom style="thin">
        <color auto="1"/>
      </bottom>
      <diagonal/>
    </border>
  </borders>
  <cellStyleXfs count="21">
    <xf numFmtId="0" fontId="0" fillId="0" borderId="0"/>
    <xf numFmtId="0" fontId="16"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8" fillId="0" borderId="0"/>
    <xf numFmtId="44" fontId="16" fillId="0" borderId="0" applyFont="0" applyFill="0" applyBorder="0" applyAlignment="0" applyProtection="0"/>
    <xf numFmtId="0" fontId="16" fillId="0" borderId="0"/>
    <xf numFmtId="0" fontId="21" fillId="0" borderId="1">
      <alignment vertical="center" wrapText="1"/>
    </xf>
    <xf numFmtId="0" fontId="15" fillId="5" borderId="1">
      <alignment vertical="center" wrapText="1"/>
    </xf>
    <xf numFmtId="0" fontId="11" fillId="3" borderId="1">
      <alignment vertical="center" wrapText="1"/>
    </xf>
    <xf numFmtId="0" fontId="10" fillId="4" borderId="1">
      <alignment vertical="center" wrapText="1"/>
    </xf>
    <xf numFmtId="43" fontId="23" fillId="0" borderId="0" applyFont="0" applyFill="0" applyBorder="0" applyAlignment="0" applyProtection="0"/>
    <xf numFmtId="44" fontId="23" fillId="0" borderId="0" applyFont="0" applyFill="0" applyBorder="0" applyAlignment="0" applyProtection="0"/>
    <xf numFmtId="0" fontId="39" fillId="0" borderId="29">
      <alignment horizontal="left" vertical="top"/>
    </xf>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cellStyleXfs>
  <cellXfs count="1062">
    <xf numFmtId="0" fontId="0" fillId="0" borderId="0" xfId="0"/>
    <xf numFmtId="0" fontId="9" fillId="0" borderId="0" xfId="0" applyFont="1"/>
    <xf numFmtId="0" fontId="6"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19" fillId="0" borderId="0" xfId="1" applyFont="1"/>
    <xf numFmtId="0" fontId="16" fillId="0" borderId="0" xfId="1"/>
    <xf numFmtId="0" fontId="16" fillId="0" borderId="0" xfId="1" applyAlignment="1">
      <alignment horizontal="center"/>
    </xf>
    <xf numFmtId="0" fontId="20" fillId="0" borderId="0" xfId="1" applyFont="1" applyAlignment="1">
      <alignment vertical="center"/>
    </xf>
    <xf numFmtId="1" fontId="16" fillId="0" borderId="0" xfId="1" applyNumberFormat="1"/>
    <xf numFmtId="0" fontId="21" fillId="0" borderId="0" xfId="0" applyFont="1" applyAlignment="1">
      <alignment horizontal="center" vertical="center"/>
    </xf>
    <xf numFmtId="0" fontId="10" fillId="0" borderId="0" xfId="0" applyFont="1" applyAlignment="1">
      <alignment vertical="center"/>
    </xf>
    <xf numFmtId="0" fontId="12" fillId="0" borderId="0" xfId="0" applyFont="1" applyAlignment="1">
      <alignment vertical="center"/>
    </xf>
    <xf numFmtId="44" fontId="7" fillId="0" borderId="0" xfId="7" applyFont="1" applyAlignment="1">
      <alignment vertical="center"/>
    </xf>
    <xf numFmtId="0" fontId="22" fillId="0" borderId="0" xfId="0" applyFont="1" applyAlignment="1">
      <alignment vertical="center"/>
    </xf>
    <xf numFmtId="0" fontId="22" fillId="0" borderId="0" xfId="0" applyFont="1" applyAlignment="1">
      <alignment horizontal="center" vertical="center"/>
    </xf>
    <xf numFmtId="0" fontId="21" fillId="0" borderId="0" xfId="9" applyBorder="1" applyAlignment="1">
      <alignment horizontal="center" vertical="center" wrapText="1"/>
    </xf>
    <xf numFmtId="0" fontId="21" fillId="0" borderId="0" xfId="9" applyBorder="1">
      <alignment vertical="center" wrapText="1"/>
    </xf>
    <xf numFmtId="0" fontId="21" fillId="0" borderId="0" xfId="0" applyFont="1" applyAlignment="1">
      <alignment vertical="center"/>
    </xf>
    <xf numFmtId="0" fontId="14" fillId="0" borderId="0" xfId="0" applyFont="1" applyAlignment="1">
      <alignment horizontal="center" vertical="center"/>
    </xf>
    <xf numFmtId="0" fontId="27" fillId="0" borderId="12" xfId="0" applyFont="1" applyBorder="1" applyAlignment="1">
      <alignment horizontal="center" vertical="center"/>
    </xf>
    <xf numFmtId="0" fontId="29" fillId="7" borderId="22" xfId="0" applyFont="1" applyFill="1" applyBorder="1" applyAlignment="1">
      <alignment horizontal="center" vertical="center" wrapText="1"/>
    </xf>
    <xf numFmtId="0" fontId="26" fillId="0" borderId="0" xfId="0" applyFont="1" applyAlignment="1">
      <alignment vertical="center"/>
    </xf>
    <xf numFmtId="0" fontId="41" fillId="0" borderId="0" xfId="0" applyFont="1" applyAlignment="1">
      <alignment vertical="center"/>
    </xf>
    <xf numFmtId="0" fontId="38" fillId="0" borderId="12" xfId="9" applyFont="1" applyBorder="1" applyAlignment="1">
      <alignment horizontal="center" vertical="center" wrapText="1"/>
    </xf>
    <xf numFmtId="0" fontId="38" fillId="0" borderId="0" xfId="9" applyFont="1" applyBorder="1" applyAlignment="1">
      <alignment horizontal="center" vertical="center" wrapText="1"/>
    </xf>
    <xf numFmtId="0" fontId="0" fillId="0" borderId="0" xfId="0" applyAlignment="1">
      <alignment horizontal="center" wrapText="1"/>
    </xf>
    <xf numFmtId="0" fontId="0" fillId="7" borderId="22" xfId="0" applyFill="1" applyBorder="1" applyAlignment="1">
      <alignment horizontal="center" wrapText="1"/>
    </xf>
    <xf numFmtId="0" fontId="0" fillId="7" borderId="22" xfId="0" applyFill="1" applyBorder="1" applyAlignment="1">
      <alignment horizontal="center"/>
    </xf>
    <xf numFmtId="0" fontId="0" fillId="7" borderId="22" xfId="0" applyFill="1" applyBorder="1"/>
    <xf numFmtId="0" fontId="29" fillId="0" borderId="12"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14" fontId="26" fillId="0" borderId="12" xfId="0" applyNumberFormat="1" applyFont="1" applyBorder="1" applyAlignment="1" applyProtection="1">
      <alignment horizontal="center" vertical="center" wrapText="1"/>
      <protection locked="0"/>
    </xf>
    <xf numFmtId="0" fontId="28" fillId="7" borderId="22"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22" xfId="0" applyFont="1" applyFill="1" applyBorder="1"/>
    <xf numFmtId="0" fontId="5" fillId="7" borderId="22" xfId="0" applyFont="1" applyFill="1" applyBorder="1" applyAlignment="1">
      <alignment wrapText="1"/>
    </xf>
    <xf numFmtId="0" fontId="5" fillId="7" borderId="22" xfId="0" applyFont="1" applyFill="1" applyBorder="1" applyAlignment="1">
      <alignment horizontal="center" wrapText="1"/>
    </xf>
    <xf numFmtId="0" fontId="4" fillId="0" borderId="12" xfId="0" applyFont="1" applyBorder="1" applyAlignment="1" applyProtection="1">
      <alignment horizontal="left" vertical="center" wrapText="1" indent="1"/>
      <protection locked="0"/>
    </xf>
    <xf numFmtId="0" fontId="4" fillId="0" borderId="12" xfId="0" applyFont="1" applyBorder="1" applyAlignment="1" applyProtection="1">
      <alignment horizontal="left" wrapText="1" indent="1"/>
      <protection locked="0"/>
    </xf>
    <xf numFmtId="0" fontId="4" fillId="0" borderId="12" xfId="0" applyFont="1" applyBorder="1" applyAlignment="1" applyProtection="1">
      <alignment horizontal="left" vertical="center" wrapText="1"/>
      <protection locked="0"/>
    </xf>
    <xf numFmtId="0" fontId="26" fillId="0" borderId="12" xfId="0" applyFont="1" applyBorder="1" applyAlignment="1" applyProtection="1">
      <alignment horizontal="center" vertical="center"/>
      <protection locked="0"/>
    </xf>
    <xf numFmtId="0" fontId="4" fillId="0" borderId="12" xfId="0" applyFont="1" applyBorder="1" applyAlignment="1" applyProtection="1">
      <alignment horizontal="center" vertical="center" wrapText="1"/>
      <protection locked="0"/>
    </xf>
    <xf numFmtId="0" fontId="4" fillId="0" borderId="21" xfId="0" applyFont="1" applyBorder="1" applyAlignment="1" applyProtection="1">
      <alignment horizontal="left" vertical="center" wrapText="1" indent="1"/>
      <protection locked="0"/>
    </xf>
    <xf numFmtId="0" fontId="4" fillId="0" borderId="0" xfId="0" applyFont="1" applyAlignment="1" applyProtection="1">
      <alignment horizontal="left" wrapText="1" indent="1"/>
      <protection locked="0"/>
    </xf>
    <xf numFmtId="14" fontId="26" fillId="0" borderId="12" xfId="0" applyNumberFormat="1" applyFont="1" applyBorder="1" applyAlignment="1" applyProtection="1">
      <alignment horizontal="center" vertical="center"/>
      <protection locked="0"/>
    </xf>
    <xf numFmtId="14" fontId="26" fillId="0" borderId="12" xfId="0" applyNumberFormat="1" applyFont="1" applyBorder="1" applyAlignment="1" applyProtection="1">
      <alignment horizontal="center"/>
      <protection locked="0"/>
    </xf>
    <xf numFmtId="168" fontId="26" fillId="0" borderId="12" xfId="0" applyNumberFormat="1" applyFont="1" applyBorder="1" applyAlignment="1" applyProtection="1">
      <alignment horizontal="right" vertical="center" wrapText="1"/>
      <protection locked="0"/>
    </xf>
    <xf numFmtId="0" fontId="38" fillId="0" borderId="21" xfId="9" applyFont="1" applyBorder="1" applyAlignment="1">
      <alignment horizontal="center" vertical="center" wrapText="1"/>
    </xf>
    <xf numFmtId="0" fontId="38" fillId="0" borderId="22" xfId="9" applyFont="1" applyBorder="1" applyAlignment="1">
      <alignment horizontal="center" vertical="center" wrapText="1"/>
    </xf>
    <xf numFmtId="0" fontId="38" fillId="0" borderId="30" xfId="9" applyFont="1" applyBorder="1" applyAlignment="1">
      <alignment horizontal="center" vertical="center" wrapText="1"/>
    </xf>
    <xf numFmtId="0" fontId="39" fillId="7" borderId="9" xfId="0" applyFont="1" applyFill="1" applyBorder="1" applyAlignment="1">
      <alignment horizontal="center" vertical="center"/>
    </xf>
    <xf numFmtId="0" fontId="39" fillId="11" borderId="30" xfId="0" applyFont="1" applyFill="1" applyBorder="1" applyAlignment="1">
      <alignment horizontal="left" vertical="top" wrapText="1" indent="1"/>
    </xf>
    <xf numFmtId="0" fontId="39" fillId="7" borderId="11" xfId="0" applyFont="1" applyFill="1" applyBorder="1" applyAlignment="1">
      <alignment horizontal="center" vertical="center" wrapText="1"/>
    </xf>
    <xf numFmtId="0" fontId="39" fillId="7" borderId="7" xfId="0" applyFont="1" applyFill="1" applyBorder="1" applyAlignment="1">
      <alignment horizontal="center" vertical="center" wrapText="1"/>
    </xf>
    <xf numFmtId="0" fontId="39" fillId="7" borderId="0" xfId="0" applyFont="1" applyFill="1" applyAlignment="1">
      <alignment horizontal="center" vertical="center" wrapText="1"/>
    </xf>
    <xf numFmtId="0" fontId="39" fillId="7" borderId="7" xfId="0" applyFont="1" applyFill="1" applyBorder="1" applyAlignment="1">
      <alignment horizontal="center" vertical="center"/>
    </xf>
    <xf numFmtId="0" fontId="39" fillId="7" borderId="24" xfId="0" applyFont="1" applyFill="1" applyBorder="1" applyAlignment="1">
      <alignment horizontal="center" vertical="center" wrapText="1"/>
    </xf>
    <xf numFmtId="0" fontId="39" fillId="7" borderId="3" xfId="0" applyFont="1" applyFill="1" applyBorder="1" applyAlignment="1">
      <alignment horizontal="center" vertical="center" wrapText="1"/>
    </xf>
    <xf numFmtId="0" fontId="39" fillId="7" borderId="23" xfId="0" applyFont="1" applyFill="1" applyBorder="1" applyAlignment="1">
      <alignment horizontal="center" vertical="center" wrapText="1"/>
    </xf>
    <xf numFmtId="0" fontId="39" fillId="7" borderId="24" xfId="0" applyFont="1" applyFill="1" applyBorder="1" applyAlignment="1">
      <alignment horizontal="center" vertical="center"/>
    </xf>
    <xf numFmtId="0" fontId="39" fillId="11" borderId="22" xfId="0" applyFont="1" applyFill="1" applyBorder="1" applyAlignment="1">
      <alignment horizontal="left" vertical="top" wrapText="1" indent="1"/>
    </xf>
    <xf numFmtId="0" fontId="39" fillId="0" borderId="13"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2" xfId="0" applyFont="1" applyBorder="1" applyAlignment="1">
      <alignment horizontal="left" vertical="center" wrapText="1" indent="1"/>
    </xf>
    <xf numFmtId="0" fontId="39" fillId="7" borderId="8" xfId="0" applyFont="1" applyFill="1" applyBorder="1" applyAlignment="1">
      <alignment horizontal="center" vertical="center" wrapText="1"/>
    </xf>
    <xf numFmtId="0" fontId="39" fillId="0" borderId="21" xfId="0" applyFont="1" applyBorder="1" applyAlignment="1">
      <alignment horizontal="center" vertical="center" wrapText="1"/>
    </xf>
    <xf numFmtId="0" fontId="39" fillId="11" borderId="21" xfId="0" applyFont="1" applyFill="1" applyBorder="1" applyAlignment="1">
      <alignment horizontal="center" vertical="center" wrapText="1"/>
    </xf>
    <xf numFmtId="0" fontId="39" fillId="11" borderId="22" xfId="0" applyFont="1" applyFill="1" applyBorder="1" applyAlignment="1">
      <alignment horizontal="center" vertical="center" wrapText="1"/>
    </xf>
    <xf numFmtId="0" fontId="39" fillId="11" borderId="12" xfId="0" applyFont="1" applyFill="1" applyBorder="1" applyAlignment="1">
      <alignment horizontal="center" vertical="center" wrapText="1"/>
    </xf>
    <xf numFmtId="0" fontId="39" fillId="0" borderId="22" xfId="0" applyFont="1" applyBorder="1" applyAlignment="1">
      <alignment horizontal="left" vertical="center" wrapText="1" indent="1"/>
    </xf>
    <xf numFmtId="0" fontId="39" fillId="0" borderId="30" xfId="0" applyFont="1" applyBorder="1" applyAlignment="1">
      <alignment horizontal="left" vertical="center" wrapText="1" indent="1"/>
    </xf>
    <xf numFmtId="0" fontId="39" fillId="11" borderId="30" xfId="0" applyFont="1" applyFill="1" applyBorder="1" applyAlignment="1">
      <alignment horizontal="center" vertical="center" wrapText="1"/>
    </xf>
    <xf numFmtId="0" fontId="39" fillId="0" borderId="21" xfId="0" applyFont="1" applyBorder="1" applyAlignment="1">
      <alignment horizontal="left" vertical="center" wrapText="1" indent="1"/>
    </xf>
    <xf numFmtId="0" fontId="38" fillId="0" borderId="21" xfId="0" applyFont="1" applyBorder="1" applyAlignment="1">
      <alignment horizontal="center" vertical="center"/>
    </xf>
    <xf numFmtId="0" fontId="38" fillId="0" borderId="22" xfId="0" applyFont="1" applyBorder="1" applyAlignment="1">
      <alignment horizontal="center" vertical="center"/>
    </xf>
    <xf numFmtId="0" fontId="38" fillId="0" borderId="12" xfId="0" applyFont="1" applyBorder="1" applyAlignment="1">
      <alignment horizontal="center" vertical="center"/>
    </xf>
    <xf numFmtId="0" fontId="38" fillId="0" borderId="30" xfId="0" applyFont="1" applyBorder="1" applyAlignment="1">
      <alignment horizontal="center" vertical="center"/>
    </xf>
    <xf numFmtId="0" fontId="38" fillId="2" borderId="22" xfId="0" applyFont="1" applyFill="1" applyBorder="1" applyAlignment="1">
      <alignment horizontal="center" vertical="center"/>
    </xf>
    <xf numFmtId="0" fontId="38" fillId="2" borderId="12" xfId="0" applyFont="1" applyFill="1" applyBorder="1" applyAlignment="1">
      <alignment horizontal="center" vertical="center"/>
    </xf>
    <xf numFmtId="0" fontId="49" fillId="0" borderId="0" xfId="0" applyFont="1"/>
    <xf numFmtId="0" fontId="39" fillId="11" borderId="22" xfId="0" applyFont="1" applyFill="1" applyBorder="1" applyAlignment="1">
      <alignment horizontal="left" vertical="center" wrapText="1" indent="1"/>
    </xf>
    <xf numFmtId="0" fontId="39" fillId="11" borderId="12" xfId="0" applyFont="1" applyFill="1" applyBorder="1" applyAlignment="1">
      <alignment horizontal="left" vertical="center" wrapText="1" indent="1"/>
    </xf>
    <xf numFmtId="0" fontId="39" fillId="11" borderId="21" xfId="0" applyFont="1" applyFill="1" applyBorder="1" applyAlignment="1">
      <alignment horizontal="left" vertical="center" wrapText="1" indent="1"/>
    </xf>
    <xf numFmtId="0" fontId="39" fillId="11" borderId="12" xfId="0" applyFont="1" applyFill="1" applyBorder="1" applyAlignment="1">
      <alignment horizontal="left" vertical="center" wrapText="1" indent="2"/>
    </xf>
    <xf numFmtId="0" fontId="39" fillId="11" borderId="30" xfId="0" applyFont="1" applyFill="1" applyBorder="1" applyAlignment="1">
      <alignment horizontal="left" vertical="center" wrapText="1" indent="1"/>
    </xf>
    <xf numFmtId="0" fontId="39" fillId="11" borderId="22" xfId="0" applyFont="1" applyFill="1" applyBorder="1" applyAlignment="1">
      <alignment horizontal="left" vertical="center" wrapText="1"/>
    </xf>
    <xf numFmtId="0" fontId="39" fillId="11" borderId="12" xfId="0" applyFont="1" applyFill="1" applyBorder="1" applyAlignment="1">
      <alignment horizontal="center" vertical="center"/>
    </xf>
    <xf numFmtId="0" fontId="51" fillId="0" borderId="0" xfId="0" applyFont="1"/>
    <xf numFmtId="0" fontId="2" fillId="7" borderId="22"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11" borderId="22" xfId="0" quotePrefix="1" applyFont="1" applyFill="1" applyBorder="1" applyAlignment="1">
      <alignment horizontal="center" vertical="center" wrapText="1"/>
    </xf>
    <xf numFmtId="0" fontId="2" fillId="11" borderId="12" xfId="0" quotePrefix="1" applyFont="1" applyFill="1" applyBorder="1" applyAlignment="1">
      <alignment horizontal="center" vertical="center" wrapText="1"/>
    </xf>
    <xf numFmtId="0" fontId="39" fillId="7" borderId="22" xfId="0" applyFont="1" applyFill="1" applyBorder="1" applyAlignment="1">
      <alignment vertical="center"/>
    </xf>
    <xf numFmtId="0" fontId="39" fillId="7" borderId="22" xfId="0" applyFont="1" applyFill="1" applyBorder="1" applyAlignment="1">
      <alignment horizontal="center" vertical="center"/>
    </xf>
    <xf numFmtId="0" fontId="39" fillId="0" borderId="13" xfId="0" applyFont="1" applyBorder="1" applyAlignment="1">
      <alignment horizontal="left" vertical="center" wrapText="1" indent="1"/>
    </xf>
    <xf numFmtId="0" fontId="39" fillId="0" borderId="25" xfId="0" applyFont="1" applyBorder="1" applyAlignment="1">
      <alignment horizontal="left" vertical="center" wrapText="1" indent="1"/>
    </xf>
    <xf numFmtId="0" fontId="39" fillId="7" borderId="9" xfId="0" applyFont="1" applyFill="1" applyBorder="1" applyAlignment="1">
      <alignment horizontal="center" vertical="center" wrapText="1"/>
    </xf>
    <xf numFmtId="0" fontId="19" fillId="0" borderId="30" xfId="0" applyFont="1" applyBorder="1" applyAlignment="1">
      <alignment horizontal="center" vertical="center" wrapText="1"/>
    </xf>
    <xf numFmtId="0" fontId="39" fillId="11" borderId="30" xfId="0" quotePrefix="1" applyFont="1" applyFill="1" applyBorder="1" applyAlignment="1">
      <alignment horizontal="center" vertical="center" wrapText="1"/>
    </xf>
    <xf numFmtId="0" fontId="39" fillId="0" borderId="7" xfId="12" applyFont="1" applyFill="1" applyBorder="1" applyAlignment="1">
      <alignment horizontal="center" vertical="center" wrapText="1"/>
    </xf>
    <xf numFmtId="0" fontId="19" fillId="0" borderId="22" xfId="0" applyFont="1" applyBorder="1" applyAlignment="1">
      <alignment horizontal="center" vertical="center" wrapText="1"/>
    </xf>
    <xf numFmtId="0" fontId="39" fillId="0" borderId="9" xfId="12" applyFont="1" applyFill="1" applyBorder="1" applyAlignment="1">
      <alignment horizontal="center" vertical="center" wrapText="1"/>
    </xf>
    <xf numFmtId="0" fontId="39" fillId="11" borderId="22" xfId="0" quotePrefix="1" applyFont="1" applyFill="1" applyBorder="1" applyAlignment="1">
      <alignment horizontal="center" vertical="center" wrapText="1"/>
    </xf>
    <xf numFmtId="0" fontId="47" fillId="0" borderId="0" xfId="0" applyFont="1" applyAlignment="1">
      <alignment vertical="center"/>
    </xf>
    <xf numFmtId="0" fontId="39" fillId="2" borderId="13" xfId="0" applyFont="1" applyFill="1" applyBorder="1" applyAlignment="1">
      <alignment horizontal="left" vertical="center" wrapText="1" indent="1"/>
    </xf>
    <xf numFmtId="0" fontId="27" fillId="0" borderId="0" xfId="0" applyFont="1" applyAlignment="1">
      <alignment vertical="center"/>
    </xf>
    <xf numFmtId="0" fontId="39" fillId="0" borderId="12" xfId="0" applyFont="1" applyBorder="1" applyAlignment="1" applyProtection="1">
      <alignment vertical="center"/>
      <protection locked="0"/>
    </xf>
    <xf numFmtId="0" fontId="39" fillId="7" borderId="22" xfId="0" applyFont="1" applyFill="1" applyBorder="1" applyAlignment="1">
      <alignment horizontal="center" vertical="center" wrapText="1"/>
    </xf>
    <xf numFmtId="0" fontId="27" fillId="0" borderId="12" xfId="0" applyFont="1" applyBorder="1" applyAlignment="1" applyProtection="1">
      <alignment vertical="center"/>
      <protection locked="0"/>
    </xf>
    <xf numFmtId="0" fontId="30" fillId="0" borderId="0" xfId="0" applyFont="1" applyAlignment="1">
      <alignment vertical="top" wrapText="1"/>
    </xf>
    <xf numFmtId="0" fontId="30" fillId="7" borderId="4" xfId="0" applyFont="1" applyFill="1" applyBorder="1" applyAlignment="1">
      <alignment horizontal="center" vertical="center"/>
    </xf>
    <xf numFmtId="0" fontId="39" fillId="7" borderId="12" xfId="0" applyFont="1" applyFill="1" applyBorder="1" applyAlignment="1">
      <alignment horizontal="center" vertical="center" wrapText="1"/>
    </xf>
    <xf numFmtId="0" fontId="30" fillId="7" borderId="12" xfId="0" applyFont="1" applyFill="1" applyBorder="1" applyAlignment="1">
      <alignment horizontal="center" vertical="center"/>
    </xf>
    <xf numFmtId="0" fontId="54" fillId="0" borderId="0" xfId="0" applyFont="1" applyAlignment="1">
      <alignment vertical="center"/>
    </xf>
    <xf numFmtId="0" fontId="39" fillId="0" borderId="22" xfId="9" applyFont="1" applyBorder="1" applyAlignment="1">
      <alignment horizontal="left" vertical="center" wrapText="1" indent="1"/>
    </xf>
    <xf numFmtId="0" fontId="39" fillId="0" borderId="12" xfId="9" applyFont="1" applyBorder="1" applyAlignment="1">
      <alignment horizontal="left" vertical="center" wrapText="1" indent="1"/>
    </xf>
    <xf numFmtId="0" fontId="39" fillId="11" borderId="12" xfId="0" quotePrefix="1" applyFont="1" applyFill="1" applyBorder="1" applyAlignment="1">
      <alignment horizontal="center" vertical="center" wrapText="1"/>
    </xf>
    <xf numFmtId="0" fontId="39" fillId="0" borderId="21" xfId="9" applyFont="1" applyBorder="1" applyAlignment="1">
      <alignment horizontal="left" vertical="center" wrapText="1" indent="1"/>
    </xf>
    <xf numFmtId="0" fontId="39" fillId="11" borderId="21" xfId="0" quotePrefix="1" applyFont="1" applyFill="1" applyBorder="1" applyAlignment="1">
      <alignment horizontal="center" vertical="center" wrapText="1"/>
    </xf>
    <xf numFmtId="0" fontId="2" fillId="11" borderId="22" xfId="0" applyFont="1" applyFill="1" applyBorder="1" applyAlignment="1">
      <alignment horizontal="left" vertical="top" wrapText="1" indent="1"/>
    </xf>
    <xf numFmtId="0" fontId="2" fillId="11" borderId="12" xfId="0" applyFont="1" applyFill="1" applyBorder="1" applyAlignment="1">
      <alignment horizontal="left" vertical="top" wrapText="1" indent="1"/>
    </xf>
    <xf numFmtId="0" fontId="55" fillId="0" borderId="0" xfId="1" applyFont="1" applyAlignment="1">
      <alignment vertical="center"/>
    </xf>
    <xf numFmtId="0" fontId="29" fillId="7" borderId="35" xfId="0" applyFont="1" applyFill="1" applyBorder="1" applyAlignment="1">
      <alignment horizontal="center" vertical="center" wrapText="1"/>
    </xf>
    <xf numFmtId="172" fontId="28" fillId="2" borderId="12" xfId="0" applyNumberFormat="1" applyFont="1" applyFill="1" applyBorder="1" applyAlignment="1">
      <alignment vertical="center"/>
    </xf>
    <xf numFmtId="0" fontId="39" fillId="0" borderId="12" xfId="9" applyFont="1" applyBorder="1" applyAlignment="1">
      <alignment horizontal="center" vertical="center" wrapText="1"/>
    </xf>
    <xf numFmtId="0" fontId="39" fillId="0" borderId="21" xfId="9" applyFont="1" applyBorder="1" applyAlignment="1">
      <alignment horizontal="center" vertical="center" wrapText="1"/>
    </xf>
    <xf numFmtId="0" fontId="39" fillId="0" borderId="22" xfId="9" applyFont="1" applyBorder="1" applyAlignment="1">
      <alignment horizontal="center" vertical="center" wrapText="1"/>
    </xf>
    <xf numFmtId="0" fontId="39" fillId="0" borderId="30" xfId="9" applyFont="1" applyBorder="1" applyAlignment="1">
      <alignment horizontal="center" vertical="center" wrapText="1"/>
    </xf>
    <xf numFmtId="0" fontId="39" fillId="2" borderId="12" xfId="9" applyFont="1" applyFill="1" applyBorder="1" applyAlignment="1">
      <alignment horizontal="center" vertical="center" wrapText="1"/>
    </xf>
    <xf numFmtId="0" fontId="39" fillId="2" borderId="12" xfId="0" applyFont="1" applyFill="1" applyBorder="1" applyAlignment="1">
      <alignment horizontal="left" vertical="center" wrapText="1" indent="1"/>
    </xf>
    <xf numFmtId="0" fontId="19" fillId="0" borderId="22" xfId="9" applyFont="1" applyBorder="1" applyAlignment="1">
      <alignment horizontal="center" vertical="center" wrapText="1"/>
    </xf>
    <xf numFmtId="0" fontId="19" fillId="0" borderId="12" xfId="9" applyFont="1" applyBorder="1" applyAlignment="1">
      <alignment horizontal="center" vertical="center" wrapText="1"/>
    </xf>
    <xf numFmtId="0" fontId="19" fillId="0" borderId="21" xfId="9" applyFont="1" applyBorder="1" applyAlignment="1">
      <alignment horizontal="center" vertical="center" wrapText="1"/>
    </xf>
    <xf numFmtId="0" fontId="19" fillId="0" borderId="22" xfId="0" applyFont="1" applyBorder="1" applyAlignment="1">
      <alignment horizontal="center" vertical="center"/>
    </xf>
    <xf numFmtId="0" fontId="39" fillId="2" borderId="30" xfId="0" applyFont="1" applyFill="1" applyBorder="1" applyAlignment="1">
      <alignment horizontal="center" vertical="center" wrapText="1"/>
    </xf>
    <xf numFmtId="0" fontId="19" fillId="0" borderId="30" xfId="0" applyFont="1" applyBorder="1" applyAlignment="1">
      <alignment horizontal="center" vertical="center"/>
    </xf>
    <xf numFmtId="0" fontId="39" fillId="0" borderId="30" xfId="0" applyFont="1" applyBorder="1" applyAlignment="1">
      <alignment horizontal="center" vertical="center" wrapText="1"/>
    </xf>
    <xf numFmtId="0" fontId="30" fillId="7" borderId="22" xfId="0" applyFont="1" applyFill="1" applyBorder="1" applyAlignment="1">
      <alignment horizontal="center" vertical="center" wrapText="1"/>
    </xf>
    <xf numFmtId="171" fontId="28" fillId="0" borderId="30" xfId="0" applyNumberFormat="1" applyFont="1" applyBorder="1" applyAlignment="1">
      <alignment horizontal="center" vertical="center" wrapText="1"/>
    </xf>
    <xf numFmtId="0" fontId="27" fillId="0" borderId="0" xfId="0" applyFont="1" applyAlignment="1">
      <alignment horizontal="left"/>
    </xf>
    <xf numFmtId="0" fontId="52" fillId="0" borderId="0" xfId="0" applyFont="1" applyAlignment="1">
      <alignment horizontal="left" vertical="center" wrapText="1"/>
    </xf>
    <xf numFmtId="0" fontId="33" fillId="10" borderId="5" xfId="0" applyFont="1" applyFill="1" applyBorder="1" applyAlignment="1">
      <alignment horizontal="center" vertical="center" wrapText="1"/>
    </xf>
    <xf numFmtId="0" fontId="38" fillId="0" borderId="0" xfId="0" applyFont="1" applyAlignment="1">
      <alignment horizontal="left" vertical="center" indent="1"/>
    </xf>
    <xf numFmtId="0" fontId="28" fillId="7" borderId="30" xfId="0" applyFont="1" applyFill="1" applyBorder="1" applyAlignment="1">
      <alignment horizontal="center" vertical="center" wrapText="1"/>
    </xf>
    <xf numFmtId="39" fontId="28" fillId="0" borderId="25" xfId="13" applyNumberFormat="1" applyFont="1" applyBorder="1" applyAlignment="1" applyProtection="1">
      <alignment horizontal="right" vertical="center"/>
      <protection locked="0"/>
    </xf>
    <xf numFmtId="0" fontId="33" fillId="10" borderId="25" xfId="0" applyFont="1" applyFill="1" applyBorder="1" applyAlignment="1">
      <alignment horizontal="center" vertical="center"/>
    </xf>
    <xf numFmtId="0" fontId="58" fillId="0" borderId="0" xfId="0" applyFont="1" applyAlignment="1">
      <alignment horizontal="right" vertical="center" indent="1"/>
    </xf>
    <xf numFmtId="0" fontId="59" fillId="0" borderId="0" xfId="0" applyFont="1" applyAlignment="1">
      <alignment horizontal="right" vertical="center" indent="1"/>
    </xf>
    <xf numFmtId="14" fontId="58" fillId="0" borderId="0" xfId="1" applyNumberFormat="1" applyFont="1" applyAlignment="1">
      <alignment horizontal="left" vertical="center"/>
    </xf>
    <xf numFmtId="0" fontId="29" fillId="7" borderId="30" xfId="0" applyFont="1" applyFill="1" applyBorder="1" applyAlignment="1">
      <alignment horizontal="center" vertical="center"/>
    </xf>
    <xf numFmtId="172" fontId="28" fillId="2" borderId="22" xfId="0" applyNumberFormat="1" applyFont="1" applyFill="1" applyBorder="1" applyAlignment="1">
      <alignment vertical="center"/>
    </xf>
    <xf numFmtId="167" fontId="29" fillId="9" borderId="59" xfId="0" applyNumberFormat="1" applyFont="1" applyFill="1" applyBorder="1" applyAlignment="1">
      <alignment horizontal="right" vertical="center"/>
    </xf>
    <xf numFmtId="173" fontId="29" fillId="9" borderId="59" xfId="0" applyNumberFormat="1" applyFont="1" applyFill="1" applyBorder="1" applyAlignment="1">
      <alignment vertical="center"/>
    </xf>
    <xf numFmtId="173" fontId="29" fillId="9" borderId="60" xfId="0" applyNumberFormat="1" applyFont="1" applyFill="1" applyBorder="1" applyAlignment="1">
      <alignment vertical="center"/>
    </xf>
    <xf numFmtId="167" fontId="29" fillId="9" borderId="38" xfId="0" applyNumberFormat="1" applyFont="1" applyFill="1" applyBorder="1" applyAlignment="1">
      <alignment horizontal="right" vertical="center"/>
    </xf>
    <xf numFmtId="173" fontId="29" fillId="9" borderId="38" xfId="0" applyNumberFormat="1" applyFont="1" applyFill="1" applyBorder="1" applyAlignment="1">
      <alignment vertical="center"/>
    </xf>
    <xf numFmtId="173" fontId="29" fillId="9" borderId="41" xfId="0" applyNumberFormat="1" applyFont="1" applyFill="1" applyBorder="1" applyAlignment="1">
      <alignment vertical="center"/>
    </xf>
    <xf numFmtId="167" fontId="28" fillId="0" borderId="22" xfId="0" applyNumberFormat="1" applyFont="1" applyBorder="1" applyAlignment="1">
      <alignment horizontal="left" vertical="center" wrapText="1"/>
    </xf>
    <xf numFmtId="167" fontId="28" fillId="0" borderId="12" xfId="0" applyNumberFormat="1" applyFont="1" applyBorder="1" applyAlignment="1">
      <alignment horizontal="left" vertical="center" wrapText="1"/>
    </xf>
    <xf numFmtId="167" fontId="28" fillId="0" borderId="21" xfId="0" applyNumberFormat="1" applyFont="1" applyBorder="1" applyAlignment="1">
      <alignment horizontal="left" vertical="center" wrapText="1"/>
    </xf>
    <xf numFmtId="0" fontId="33" fillId="10" borderId="34" xfId="0" applyFont="1" applyFill="1" applyBorder="1" applyAlignment="1">
      <alignment horizontal="center" vertical="center"/>
    </xf>
    <xf numFmtId="0" fontId="33" fillId="10" borderId="21" xfId="0" applyFont="1" applyFill="1" applyBorder="1" applyAlignment="1">
      <alignment horizontal="center" vertical="center"/>
    </xf>
    <xf numFmtId="14" fontId="60" fillId="2" borderId="0" xfId="0" applyNumberFormat="1" applyFont="1" applyFill="1" applyAlignment="1">
      <alignment horizontal="center" vertical="center"/>
    </xf>
    <xf numFmtId="0" fontId="26" fillId="2" borderId="0" xfId="0" applyFont="1" applyFill="1" applyAlignment="1">
      <alignment horizontal="left" vertical="center" indent="1"/>
    </xf>
    <xf numFmtId="14" fontId="26" fillId="2" borderId="0" xfId="0" applyNumberFormat="1" applyFont="1" applyFill="1" applyAlignment="1">
      <alignment horizontal="center" vertical="center"/>
    </xf>
    <xf numFmtId="0" fontId="26" fillId="2" borderId="0" xfId="0" applyFont="1" applyFill="1" applyAlignment="1">
      <alignment horizontal="center" vertical="center"/>
    </xf>
    <xf numFmtId="0" fontId="1" fillId="0" borderId="22" xfId="0" applyFont="1" applyBorder="1" applyAlignment="1">
      <alignment horizontal="center" vertical="center" wrapText="1"/>
    </xf>
    <xf numFmtId="0" fontId="1" fillId="0" borderId="12" xfId="0" applyFont="1" applyBorder="1" applyAlignment="1" applyProtection="1">
      <alignment horizontal="left" vertical="center" wrapText="1" indent="1"/>
      <protection locked="0"/>
    </xf>
    <xf numFmtId="169" fontId="29" fillId="8" borderId="22" xfId="0" applyNumberFormat="1" applyFont="1" applyFill="1" applyBorder="1" applyAlignment="1">
      <alignment horizontal="center" vertical="center" wrapText="1"/>
    </xf>
    <xf numFmtId="174" fontId="39" fillId="0" borderId="12" xfId="0" applyNumberFormat="1" applyFont="1" applyBorder="1" applyAlignment="1" applyProtection="1">
      <alignment horizontal="center" vertical="center"/>
      <protection locked="0"/>
    </xf>
    <xf numFmtId="0" fontId="1" fillId="7" borderId="9"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33" fillId="0" borderId="0" xfId="0" applyFont="1"/>
    <xf numFmtId="175" fontId="26" fillId="8" borderId="9" xfId="0" applyNumberFormat="1" applyFont="1" applyFill="1" applyBorder="1" applyAlignment="1">
      <alignment horizontal="center" vertical="center"/>
    </xf>
    <xf numFmtId="175" fontId="26" fillId="10" borderId="9" xfId="0" applyNumberFormat="1" applyFont="1" applyFill="1" applyBorder="1" applyAlignment="1">
      <alignment horizontal="center" vertical="center"/>
    </xf>
    <xf numFmtId="175" fontId="26" fillId="10" borderId="22" xfId="0" applyNumberFormat="1" applyFont="1" applyFill="1" applyBorder="1" applyAlignment="1">
      <alignment horizontal="center" vertical="center"/>
    </xf>
    <xf numFmtId="171" fontId="26" fillId="10" borderId="22" xfId="0" applyNumberFormat="1" applyFont="1" applyFill="1" applyBorder="1" applyAlignment="1">
      <alignment horizontal="center" vertical="center"/>
    </xf>
    <xf numFmtId="0" fontId="28" fillId="7" borderId="34" xfId="0" applyFont="1" applyFill="1" applyBorder="1" applyAlignment="1">
      <alignment horizontal="center" vertical="center"/>
    </xf>
    <xf numFmtId="166" fontId="29" fillId="0" borderId="22" xfId="0" applyNumberFormat="1" applyFont="1" applyBorder="1" applyAlignment="1" applyProtection="1">
      <alignment horizontal="center" vertical="center"/>
      <protection locked="0"/>
    </xf>
    <xf numFmtId="176" fontId="27" fillId="0" borderId="11" xfId="0" applyNumberFormat="1" applyFont="1" applyBorder="1" applyAlignment="1" applyProtection="1">
      <alignment horizontal="center" vertical="center"/>
      <protection locked="0"/>
    </xf>
    <xf numFmtId="0" fontId="27" fillId="0" borderId="21" xfId="0" applyFont="1" applyBorder="1" applyAlignment="1">
      <alignment horizontal="center" vertical="center"/>
    </xf>
    <xf numFmtId="0" fontId="29" fillId="7" borderId="30" xfId="0" applyFont="1" applyFill="1" applyBorder="1" applyAlignment="1">
      <alignment horizontal="center" vertical="center" wrapText="1" shrinkToFit="1"/>
    </xf>
    <xf numFmtId="0" fontId="29" fillId="7" borderId="30" xfId="0" applyFont="1" applyFill="1" applyBorder="1" applyAlignment="1">
      <alignment horizontal="center" vertical="center" wrapText="1"/>
    </xf>
    <xf numFmtId="0" fontId="28" fillId="7" borderId="75" xfId="0" applyFont="1" applyFill="1" applyBorder="1" applyAlignment="1">
      <alignment horizontal="center" vertical="center" wrapText="1"/>
    </xf>
    <xf numFmtId="0" fontId="28" fillId="7" borderId="76" xfId="0" applyFont="1" applyFill="1" applyBorder="1" applyAlignment="1">
      <alignment horizontal="center" vertical="center" wrapText="1"/>
    </xf>
    <xf numFmtId="0" fontId="30" fillId="7" borderId="76" xfId="0" applyFont="1" applyFill="1" applyBorder="1" applyAlignment="1">
      <alignment horizontal="center" vertical="center" wrapText="1"/>
    </xf>
    <xf numFmtId="0" fontId="28" fillId="7" borderId="30" xfId="0" applyFont="1" applyFill="1" applyBorder="1" applyAlignment="1">
      <alignment horizontal="center" wrapText="1"/>
    </xf>
    <xf numFmtId="49" fontId="40" fillId="0" borderId="73" xfId="1" applyNumberFormat="1" applyFont="1" applyBorder="1" applyAlignment="1">
      <alignment horizontal="left" vertical="center" indent="1"/>
    </xf>
    <xf numFmtId="0" fontId="30" fillId="0" borderId="81" xfId="1" applyFont="1" applyBorder="1" applyAlignment="1">
      <alignment horizontal="center"/>
    </xf>
    <xf numFmtId="0" fontId="26" fillId="2" borderId="0" xfId="0" applyFont="1" applyFill="1" applyAlignment="1">
      <alignment horizontal="left" vertical="center"/>
    </xf>
    <xf numFmtId="0" fontId="2" fillId="0" borderId="13" xfId="9" applyFont="1" applyBorder="1" applyAlignment="1">
      <alignment horizontal="left" vertical="center" wrapText="1" indent="1"/>
    </xf>
    <xf numFmtId="14" fontId="0" fillId="0" borderId="0" xfId="0" applyNumberFormat="1" applyAlignment="1">
      <alignment vertical="center"/>
    </xf>
    <xf numFmtId="39" fontId="28" fillId="7" borderId="25" xfId="13" applyNumberFormat="1" applyFont="1" applyFill="1" applyBorder="1" applyAlignment="1">
      <alignment horizontal="right" vertical="center"/>
    </xf>
    <xf numFmtId="49" fontId="19" fillId="9" borderId="38" xfId="1" applyNumberFormat="1" applyFont="1" applyFill="1" applyBorder="1" applyAlignment="1">
      <alignment horizontal="left" vertical="center" indent="1"/>
    </xf>
    <xf numFmtId="39" fontId="28" fillId="0" borderId="40" xfId="13" applyNumberFormat="1" applyFont="1" applyBorder="1" applyAlignment="1" applyProtection="1">
      <alignment horizontal="right" vertical="center"/>
      <protection locked="0"/>
    </xf>
    <xf numFmtId="0" fontId="30" fillId="2" borderId="12" xfId="0" applyFont="1" applyFill="1" applyBorder="1" applyAlignment="1">
      <alignment horizontal="left" vertical="center" wrapText="1" indent="1"/>
    </xf>
    <xf numFmtId="49" fontId="28" fillId="0" borderId="40" xfId="0" applyNumberFormat="1" applyFont="1" applyBorder="1" applyAlignment="1" applyProtection="1">
      <alignment horizontal="center" vertical="center" wrapText="1"/>
      <protection locked="0"/>
    </xf>
    <xf numFmtId="170" fontId="28" fillId="0" borderId="25" xfId="13" applyNumberFormat="1" applyFont="1" applyBorder="1" applyAlignment="1" applyProtection="1">
      <alignment vertical="center"/>
      <protection locked="0"/>
    </xf>
    <xf numFmtId="14" fontId="28" fillId="0" borderId="25" xfId="0" applyNumberFormat="1" applyFont="1" applyBorder="1" applyAlignment="1" applyProtection="1">
      <alignment horizontal="center" vertical="center" wrapText="1"/>
      <protection locked="0"/>
    </xf>
    <xf numFmtId="0" fontId="65" fillId="0" borderId="0" xfId="0" applyFont="1" applyAlignment="1">
      <alignment horizontal="left" vertical="center" wrapText="1"/>
    </xf>
    <xf numFmtId="0" fontId="38" fillId="0" borderId="0" xfId="0" applyFont="1" applyAlignment="1">
      <alignment horizontal="center" vertical="center" wrapText="1"/>
    </xf>
    <xf numFmtId="0" fontId="2" fillId="0" borderId="9" xfId="0" applyFont="1" applyBorder="1" applyAlignment="1">
      <alignment horizontal="center" vertical="center" wrapText="1"/>
    </xf>
    <xf numFmtId="177" fontId="29" fillId="7" borderId="25" xfId="0" applyNumberFormat="1" applyFont="1" applyFill="1" applyBorder="1" applyAlignment="1">
      <alignment horizontal="center" vertical="center"/>
    </xf>
    <xf numFmtId="0" fontId="28" fillId="0" borderId="25" xfId="0" applyFont="1" applyBorder="1" applyAlignment="1" applyProtection="1">
      <alignment horizontal="left" vertical="center" wrapText="1" indent="1"/>
      <protection locked="0"/>
    </xf>
    <xf numFmtId="0" fontId="27" fillId="2" borderId="73" xfId="1" applyFont="1" applyFill="1" applyBorder="1" applyAlignment="1">
      <alignment horizontal="right" vertical="center"/>
    </xf>
    <xf numFmtId="0" fontId="28" fillId="7" borderId="30" xfId="0" applyFont="1" applyFill="1" applyBorder="1" applyAlignment="1">
      <alignment horizontal="center" vertical="center"/>
    </xf>
    <xf numFmtId="0" fontId="28" fillId="7" borderId="75" xfId="0" applyFont="1" applyFill="1" applyBorder="1" applyAlignment="1">
      <alignment horizontal="center" vertical="center"/>
    </xf>
    <xf numFmtId="0" fontId="28" fillId="7" borderId="69" xfId="0" applyFont="1" applyFill="1" applyBorder="1" applyAlignment="1">
      <alignment horizontal="center" vertical="center"/>
    </xf>
    <xf numFmtId="0" fontId="28" fillId="7" borderId="76" xfId="0" applyFont="1" applyFill="1" applyBorder="1" applyAlignment="1">
      <alignment horizontal="center" vertical="center"/>
    </xf>
    <xf numFmtId="0" fontId="28" fillId="0" borderId="40" xfId="0" applyFont="1" applyBorder="1" applyAlignment="1" applyProtection="1">
      <alignment vertical="center" wrapText="1"/>
      <protection locked="0"/>
    </xf>
    <xf numFmtId="39" fontId="28" fillId="7" borderId="25" xfId="13" applyNumberFormat="1" applyFont="1" applyFill="1" applyBorder="1" applyAlignment="1" applyProtection="1">
      <alignment horizontal="right" vertical="center"/>
    </xf>
    <xf numFmtId="0" fontId="27" fillId="9" borderId="38" xfId="1" applyFont="1" applyFill="1" applyBorder="1" applyAlignment="1">
      <alignment horizontal="right" vertical="center"/>
    </xf>
    <xf numFmtId="39" fontId="27" fillId="9" borderId="38" xfId="1" applyNumberFormat="1" applyFont="1" applyFill="1" applyBorder="1" applyAlignment="1">
      <alignment horizontal="right" vertical="center"/>
    </xf>
    <xf numFmtId="0" fontId="56" fillId="0" borderId="7" xfId="0" applyFont="1" applyBorder="1" applyAlignment="1">
      <alignment horizontal="right" vertical="center" wrapText="1" indent="1"/>
    </xf>
    <xf numFmtId="0" fontId="13" fillId="0" borderId="16" xfId="0" applyFont="1" applyBorder="1" applyAlignment="1">
      <alignment horizontal="right" vertical="center" wrapText="1" indent="1"/>
    </xf>
    <xf numFmtId="0" fontId="13" fillId="0" borderId="13" xfId="0" applyFont="1" applyBorder="1" applyAlignment="1">
      <alignment horizontal="right" vertical="center" wrapText="1" indent="1"/>
    </xf>
    <xf numFmtId="0" fontId="26" fillId="2" borderId="12" xfId="0" applyFont="1" applyFill="1" applyBorder="1" applyAlignment="1">
      <alignment horizontal="center" vertical="center"/>
    </xf>
    <xf numFmtId="0" fontId="27" fillId="2" borderId="12" xfId="11" applyFont="1" applyFill="1" applyBorder="1">
      <alignment vertical="center" wrapText="1"/>
    </xf>
    <xf numFmtId="0" fontId="27" fillId="2" borderId="12" xfId="0" applyFont="1" applyFill="1" applyBorder="1" applyAlignment="1">
      <alignment horizontal="center" vertical="center"/>
    </xf>
    <xf numFmtId="0" fontId="27" fillId="2" borderId="12" xfId="11" applyFont="1" applyFill="1" applyBorder="1" applyAlignment="1">
      <alignment horizontal="center" vertical="center" wrapText="1"/>
    </xf>
    <xf numFmtId="0" fontId="26" fillId="2" borderId="4" xfId="0" applyFont="1" applyFill="1" applyBorder="1" applyAlignment="1">
      <alignment horizontal="center" vertical="center"/>
    </xf>
    <xf numFmtId="0" fontId="27" fillId="2" borderId="4" xfId="0" applyFont="1" applyFill="1" applyBorder="1" applyAlignment="1">
      <alignment horizontal="center" vertical="center"/>
    </xf>
    <xf numFmtId="0" fontId="30" fillId="2" borderId="4" xfId="0" applyFont="1" applyFill="1" applyBorder="1" applyAlignment="1">
      <alignment horizontal="left" vertical="center" wrapText="1" indent="1"/>
    </xf>
    <xf numFmtId="0" fontId="30" fillId="7" borderId="86" xfId="0" applyFont="1" applyFill="1" applyBorder="1" applyAlignment="1">
      <alignment horizontal="center" vertical="top"/>
    </xf>
    <xf numFmtId="0" fontId="30" fillId="7" borderId="22" xfId="0" applyFont="1" applyFill="1" applyBorder="1" applyAlignment="1">
      <alignment horizontal="center" vertical="top"/>
    </xf>
    <xf numFmtId="0" fontId="46" fillId="0" borderId="6" xfId="0" applyFont="1" applyBorder="1" applyAlignment="1">
      <alignment horizontal="right" vertical="center" wrapText="1"/>
    </xf>
    <xf numFmtId="177" fontId="27" fillId="7" borderId="12" xfId="0" applyNumberFormat="1" applyFont="1" applyFill="1" applyBorder="1" applyAlignment="1">
      <alignment horizontal="center" vertical="center"/>
    </xf>
    <xf numFmtId="0" fontId="39" fillId="0" borderId="12" xfId="0" applyFont="1" applyBorder="1" applyAlignment="1" applyProtection="1">
      <alignment horizontal="center" vertical="center" wrapText="1"/>
      <protection locked="0"/>
    </xf>
    <xf numFmtId="0" fontId="39" fillId="0" borderId="12" xfId="0" applyFont="1" applyBorder="1" applyAlignment="1" applyProtection="1">
      <alignment vertical="center" wrapText="1"/>
      <protection locked="0"/>
    </xf>
    <xf numFmtId="0" fontId="34" fillId="7" borderId="22" xfId="10" applyFont="1" applyFill="1" applyBorder="1" applyAlignment="1">
      <alignment horizontal="center" vertical="center" wrapText="1"/>
    </xf>
    <xf numFmtId="49" fontId="30" fillId="0" borderId="36" xfId="1" applyNumberFormat="1" applyFont="1" applyBorder="1" applyAlignment="1" applyProtection="1">
      <alignment horizontal="left" vertical="center" wrapText="1" indent="1"/>
      <protection locked="0"/>
    </xf>
    <xf numFmtId="49" fontId="28" fillId="0" borderId="36" xfId="0" applyNumberFormat="1" applyFont="1" applyBorder="1" applyAlignment="1" applyProtection="1">
      <alignment horizontal="left" vertical="center" wrapText="1" indent="1"/>
      <protection locked="0"/>
    </xf>
    <xf numFmtId="0" fontId="38" fillId="0" borderId="30" xfId="0" applyFont="1" applyBorder="1" applyAlignment="1">
      <alignment horizontal="center" vertical="center" wrapText="1"/>
    </xf>
    <xf numFmtId="0" fontId="39" fillId="11" borderId="12" xfId="0" applyFont="1" applyFill="1" applyBorder="1" applyAlignment="1">
      <alignment horizontal="left" vertical="top" wrapText="1" indent="1"/>
    </xf>
    <xf numFmtId="0" fontId="39" fillId="11" borderId="21" xfId="0" applyFont="1" applyFill="1" applyBorder="1" applyAlignment="1">
      <alignment horizontal="left" vertical="top" wrapText="1" indent="1"/>
    </xf>
    <xf numFmtId="0" fontId="2" fillId="0" borderId="22" xfId="9" applyFont="1" applyBorder="1" applyAlignment="1">
      <alignment horizontal="left" vertical="center" wrapText="1" indent="1"/>
    </xf>
    <xf numFmtId="0" fontId="2" fillId="0" borderId="12" xfId="9" applyFont="1" applyBorder="1" applyAlignment="1">
      <alignment horizontal="left" vertical="center" wrapText="1" indent="1"/>
    </xf>
    <xf numFmtId="0" fontId="2" fillId="0" borderId="13" xfId="0" applyFont="1" applyBorder="1" applyAlignment="1">
      <alignment horizontal="center" vertical="center" wrapText="1"/>
    </xf>
    <xf numFmtId="0" fontId="2" fillId="0" borderId="25" xfId="0" applyFont="1" applyBorder="1" applyAlignment="1">
      <alignment horizontal="center" vertical="center" wrapText="1"/>
    </xf>
    <xf numFmtId="0" fontId="2" fillId="11" borderId="21" xfId="0" applyFont="1" applyFill="1" applyBorder="1" applyAlignment="1">
      <alignment horizontal="left" vertical="top" wrapText="1" indent="1"/>
    </xf>
    <xf numFmtId="0" fontId="2" fillId="11" borderId="21" xfId="0" quotePrefix="1" applyFont="1" applyFill="1" applyBorder="1" applyAlignment="1">
      <alignment horizontal="center" vertical="center" wrapText="1"/>
    </xf>
    <xf numFmtId="0" fontId="2" fillId="7" borderId="7"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3"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38" fillId="0" borderId="4" xfId="0" applyFont="1" applyBorder="1" applyAlignment="1">
      <alignment horizontal="center" vertical="center" wrapText="1"/>
    </xf>
    <xf numFmtId="0" fontId="2" fillId="11" borderId="4" xfId="0" quotePrefix="1" applyFont="1" applyFill="1" applyBorder="1" applyAlignment="1">
      <alignment horizontal="center" vertical="center" wrapText="1"/>
    </xf>
    <xf numFmtId="0" fontId="1" fillId="11" borderId="12" xfId="0" quotePrefix="1" applyFont="1" applyFill="1" applyBorder="1" applyAlignment="1">
      <alignment horizontal="center" vertical="center" wrapText="1"/>
    </xf>
    <xf numFmtId="0" fontId="38"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21" xfId="0" applyFont="1" applyBorder="1" applyAlignment="1">
      <alignment horizontal="center" vertical="center" wrapText="1"/>
    </xf>
    <xf numFmtId="0" fontId="1" fillId="0" borderId="21" xfId="0" applyFont="1" applyBorder="1" applyAlignment="1">
      <alignment horizontal="center" vertical="center" wrapText="1"/>
    </xf>
    <xf numFmtId="177" fontId="38" fillId="7" borderId="12" xfId="0" applyNumberFormat="1" applyFont="1" applyFill="1" applyBorder="1" applyAlignment="1">
      <alignment horizontal="center" vertical="center"/>
    </xf>
    <xf numFmtId="177" fontId="38" fillId="7" borderId="21" xfId="0" applyNumberFormat="1" applyFont="1" applyFill="1" applyBorder="1" applyAlignment="1">
      <alignment horizontal="center" vertical="center"/>
    </xf>
    <xf numFmtId="0" fontId="28"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left" vertical="center" wrapText="1" indent="1"/>
      <protection locked="0"/>
    </xf>
    <xf numFmtId="0" fontId="1" fillId="0" borderId="15" xfId="0" applyFont="1" applyBorder="1" applyAlignment="1" applyProtection="1">
      <alignment horizontal="left" vertical="center" wrapText="1" indent="1"/>
      <protection locked="0"/>
    </xf>
    <xf numFmtId="0" fontId="1" fillId="7" borderId="9" xfId="0" applyFont="1" applyFill="1" applyBorder="1" applyAlignment="1">
      <alignment horizontal="center" vertical="center"/>
    </xf>
    <xf numFmtId="14" fontId="4" fillId="0" borderId="12" xfId="0" applyNumberFormat="1" applyFont="1" applyBorder="1" applyAlignment="1" applyProtection="1">
      <alignment horizontal="center" vertical="center" wrapText="1"/>
      <protection locked="0"/>
    </xf>
    <xf numFmtId="176" fontId="27" fillId="0" borderId="10" xfId="0" applyNumberFormat="1" applyFont="1" applyBorder="1" applyAlignment="1" applyProtection="1">
      <alignment horizontal="center" vertical="center"/>
      <protection locked="0"/>
    </xf>
    <xf numFmtId="0" fontId="30" fillId="7" borderId="22" xfId="0" applyFont="1" applyFill="1" applyBorder="1" applyAlignment="1">
      <alignment horizontal="center" vertical="center"/>
    </xf>
    <xf numFmtId="0" fontId="30" fillId="7" borderId="30" xfId="0" applyFont="1" applyFill="1" applyBorder="1" applyAlignment="1">
      <alignment horizontal="center" vertical="center"/>
    </xf>
    <xf numFmtId="176" fontId="27" fillId="0" borderId="8" xfId="0" applyNumberFormat="1" applyFont="1" applyBorder="1" applyAlignment="1" applyProtection="1">
      <alignment horizontal="center" vertical="center"/>
      <protection locked="0"/>
    </xf>
    <xf numFmtId="176" fontId="27" fillId="0" borderId="0" xfId="0" applyNumberFormat="1" applyFont="1" applyAlignment="1" applyProtection="1">
      <alignment horizontal="center" vertical="center"/>
      <protection locked="0"/>
    </xf>
    <xf numFmtId="0" fontId="39" fillId="0" borderId="21" xfId="0" applyFont="1" applyBorder="1" applyAlignment="1" applyProtection="1">
      <alignment vertical="center"/>
      <protection locked="0"/>
    </xf>
    <xf numFmtId="176" fontId="27" fillId="0" borderId="12" xfId="0" applyNumberFormat="1" applyFont="1" applyBorder="1" applyAlignment="1" applyProtection="1">
      <alignment horizontal="center" vertical="center"/>
      <protection locked="0"/>
    </xf>
    <xf numFmtId="14" fontId="1" fillId="0" borderId="12" xfId="0" applyNumberFormat="1" applyFont="1" applyBorder="1" applyAlignment="1" applyProtection="1">
      <alignment horizontal="center" vertical="center"/>
      <protection locked="0"/>
    </xf>
    <xf numFmtId="0" fontId="1" fillId="0" borderId="0" xfId="0" applyFont="1" applyAlignment="1" applyProtection="1">
      <alignment horizontal="left" wrapText="1" indent="1"/>
      <protection locked="0"/>
    </xf>
    <xf numFmtId="0" fontId="1" fillId="0" borderId="12" xfId="0" applyFont="1" applyBorder="1" applyAlignment="1" applyProtection="1">
      <alignment horizontal="left" wrapText="1" indent="1"/>
      <protection locked="0"/>
    </xf>
    <xf numFmtId="0" fontId="1" fillId="7" borderId="22" xfId="0" applyFont="1" applyFill="1" applyBorder="1" applyAlignment="1">
      <alignment wrapText="1"/>
    </xf>
    <xf numFmtId="177" fontId="38" fillId="7" borderId="13" xfId="0" applyNumberFormat="1" applyFont="1" applyFill="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7" borderId="12" xfId="0" applyFont="1" applyFill="1" applyBorder="1" applyAlignment="1">
      <alignment horizontal="center" vertical="center" wrapText="1"/>
    </xf>
    <xf numFmtId="0" fontId="33" fillId="2" borderId="0" xfId="12" applyFont="1" applyFill="1" applyBorder="1" applyAlignment="1">
      <alignment horizontal="left" vertical="center" wrapText="1" indent="2"/>
    </xf>
    <xf numFmtId="0" fontId="27" fillId="2" borderId="0" xfId="0" applyFont="1" applyFill="1" applyAlignment="1">
      <alignment horizontal="center" vertical="center"/>
    </xf>
    <xf numFmtId="0" fontId="1" fillId="7" borderId="22" xfId="0" applyFont="1" applyFill="1" applyBorder="1" applyAlignment="1">
      <alignment horizontal="center" vertical="center"/>
    </xf>
    <xf numFmtId="14" fontId="4" fillId="0" borderId="12" xfId="0" applyNumberFormat="1" applyFont="1" applyBorder="1" applyAlignment="1" applyProtection="1">
      <alignment horizontal="left" vertical="center" wrapText="1" indent="1"/>
      <protection locked="0"/>
    </xf>
    <xf numFmtId="14" fontId="1" fillId="0" borderId="12" xfId="0" applyNumberFormat="1" applyFont="1" applyBorder="1" applyAlignment="1" applyProtection="1">
      <alignment horizontal="left" vertical="center" wrapText="1" indent="1"/>
      <protection locked="0"/>
    </xf>
    <xf numFmtId="0" fontId="4" fillId="0" borderId="15" xfId="0" applyFont="1" applyBorder="1" applyAlignment="1" applyProtection="1">
      <alignment wrapText="1"/>
      <protection locked="0"/>
    </xf>
    <xf numFmtId="0" fontId="1" fillId="0" borderId="15" xfId="0" applyFont="1" applyBorder="1" applyAlignment="1" applyProtection="1">
      <alignment wrapText="1"/>
      <protection locked="0"/>
    </xf>
    <xf numFmtId="0" fontId="9" fillId="0" borderId="0" xfId="0" applyFont="1" applyAlignment="1">
      <alignment horizontal="left" vertical="center"/>
    </xf>
    <xf numFmtId="0" fontId="28" fillId="7" borderId="37" xfId="0" applyFont="1" applyFill="1" applyBorder="1" applyAlignment="1">
      <alignment horizontal="center" vertical="center" wrapText="1"/>
    </xf>
    <xf numFmtId="0" fontId="28" fillId="7" borderId="34" xfId="0" applyFont="1" applyFill="1" applyBorder="1" applyAlignment="1">
      <alignment horizontal="center" vertical="center" wrapText="1"/>
    </xf>
    <xf numFmtId="0" fontId="29" fillId="7" borderId="7" xfId="0" applyFont="1" applyFill="1" applyBorder="1" applyAlignment="1">
      <alignment horizontal="center" vertical="center"/>
    </xf>
    <xf numFmtId="0" fontId="28" fillId="7" borderId="7" xfId="0" applyFont="1" applyFill="1" applyBorder="1" applyAlignment="1">
      <alignment horizontal="center" wrapText="1"/>
    </xf>
    <xf numFmtId="0" fontId="28" fillId="7" borderId="87" xfId="0" applyFont="1" applyFill="1" applyBorder="1" applyAlignment="1">
      <alignment horizontal="center" vertical="center" wrapText="1"/>
    </xf>
    <xf numFmtId="0" fontId="58" fillId="0" borderId="0" xfId="0" applyFont="1" applyAlignment="1">
      <alignment horizontal="right" vertical="center"/>
    </xf>
    <xf numFmtId="0" fontId="59" fillId="0" borderId="0" xfId="0" applyFont="1" applyAlignment="1">
      <alignment horizontal="right" vertical="center"/>
    </xf>
    <xf numFmtId="0" fontId="39" fillId="7" borderId="10" xfId="0" applyFont="1" applyFill="1" applyBorder="1" applyAlignment="1">
      <alignment horizontal="center" vertical="center" wrapText="1"/>
    </xf>
    <xf numFmtId="0" fontId="30" fillId="0" borderId="0" xfId="0" applyFont="1" applyAlignment="1">
      <alignment horizontal="left" vertical="center" wrapText="1" indent="1"/>
    </xf>
    <xf numFmtId="0" fontId="1" fillId="0" borderId="22" xfId="9" applyFont="1" applyBorder="1" applyAlignment="1">
      <alignment horizontal="left" vertical="center" wrapText="1" indent="1"/>
    </xf>
    <xf numFmtId="0" fontId="1" fillId="0" borderId="21" xfId="9" applyFont="1" applyBorder="1" applyAlignment="1">
      <alignment horizontal="left" vertical="center" wrapText="1" indent="1"/>
    </xf>
    <xf numFmtId="0" fontId="1" fillId="0" borderId="13" xfId="9" applyFont="1" applyBorder="1" applyAlignment="1">
      <alignment horizontal="left" vertical="center" wrapText="1" indent="1"/>
    </xf>
    <xf numFmtId="0" fontId="1" fillId="0" borderId="22" xfId="0" applyFont="1" applyBorder="1" applyAlignment="1">
      <alignment horizontal="left" vertical="center" wrapText="1" indent="1"/>
    </xf>
    <xf numFmtId="0" fontId="1" fillId="7" borderId="22" xfId="0" applyFont="1" applyFill="1" applyBorder="1"/>
    <xf numFmtId="0" fontId="39" fillId="0" borderId="19" xfId="9" applyFont="1" applyBorder="1" applyAlignment="1">
      <alignment horizontal="left" vertical="center" wrapText="1" indent="1"/>
    </xf>
    <xf numFmtId="0" fontId="39" fillId="0" borderId="9" xfId="9" applyFont="1" applyBorder="1">
      <alignment vertical="center" wrapText="1"/>
    </xf>
    <xf numFmtId="0" fontId="1" fillId="11" borderId="12" xfId="0" applyFont="1" applyFill="1" applyBorder="1" applyAlignment="1">
      <alignment horizontal="left" vertical="top" wrapText="1" indent="1"/>
    </xf>
    <xf numFmtId="14" fontId="4" fillId="0" borderId="13" xfId="0" applyNumberFormat="1" applyFont="1" applyBorder="1" applyAlignment="1" applyProtection="1">
      <alignment horizontal="center" vertical="center" wrapText="1"/>
      <protection locked="0"/>
    </xf>
    <xf numFmtId="0" fontId="48" fillId="14" borderId="0" xfId="0" applyFont="1" applyFill="1" applyAlignment="1">
      <alignment horizontal="left" vertical="center" wrapText="1" indent="1"/>
    </xf>
    <xf numFmtId="0" fontId="26" fillId="0" borderId="0" xfId="0" applyFont="1" applyAlignment="1" applyProtection="1">
      <alignment vertical="center" wrapText="1"/>
      <protection locked="0"/>
    </xf>
    <xf numFmtId="0" fontId="48" fillId="14" borderId="0" xfId="12" applyFont="1" applyFill="1" applyBorder="1" applyAlignment="1">
      <alignment horizontal="center" vertical="center" wrapText="1"/>
    </xf>
    <xf numFmtId="0" fontId="69" fillId="15" borderId="0" xfId="12" applyFont="1" applyFill="1" applyBorder="1" applyAlignment="1">
      <alignment horizontal="center" vertical="center" wrapText="1"/>
    </xf>
    <xf numFmtId="0" fontId="48" fillId="13" borderId="0" xfId="12" applyFont="1" applyFill="1" applyBorder="1" applyAlignment="1">
      <alignment horizontal="center" vertical="center" wrapText="1"/>
    </xf>
    <xf numFmtId="0" fontId="48" fillId="13" borderId="0" xfId="0" applyFont="1" applyFill="1" applyAlignment="1">
      <alignment horizontal="center" vertical="center" wrapText="1"/>
    </xf>
    <xf numFmtId="0" fontId="48" fillId="14" borderId="0" xfId="0" applyFont="1" applyFill="1" applyAlignment="1">
      <alignment horizontal="center" vertical="center" wrapText="1"/>
    </xf>
    <xf numFmtId="0" fontId="69" fillId="15" borderId="0" xfId="0" applyFont="1" applyFill="1" applyAlignment="1">
      <alignment horizontal="center" vertical="center" wrapText="1"/>
    </xf>
    <xf numFmtId="0" fontId="71" fillId="0" borderId="0" xfId="0" applyFont="1"/>
    <xf numFmtId="0" fontId="72" fillId="0" borderId="0" xfId="0" applyFont="1"/>
    <xf numFmtId="0" fontId="41" fillId="0" borderId="0" xfId="0" applyFont="1"/>
    <xf numFmtId="3" fontId="29" fillId="0" borderId="38" xfId="0" applyNumberFormat="1" applyFont="1" applyBorder="1" applyAlignment="1" applyProtection="1">
      <alignment horizontal="center" vertical="center" wrapText="1"/>
      <protection locked="0"/>
    </xf>
    <xf numFmtId="3" fontId="29" fillId="0" borderId="12" xfId="0" applyNumberFormat="1" applyFont="1" applyBorder="1" applyAlignment="1" applyProtection="1">
      <alignment horizontal="center" vertical="center" wrapText="1"/>
      <protection locked="0"/>
    </xf>
    <xf numFmtId="177" fontId="38" fillId="2" borderId="0" xfId="0" applyNumberFormat="1"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left" wrapText="1" indent="1"/>
    </xf>
    <xf numFmtId="0" fontId="4" fillId="0" borderId="13" xfId="0" applyFont="1" applyBorder="1" applyAlignment="1" applyProtection="1">
      <alignment horizontal="left" vertical="center" wrapText="1"/>
      <protection locked="0"/>
    </xf>
    <xf numFmtId="38" fontId="30" fillId="0" borderId="22" xfId="0" applyNumberFormat="1" applyFont="1" applyBorder="1" applyAlignment="1" applyProtection="1">
      <alignment horizontal="right" vertical="center" indent="1"/>
      <protection locked="0"/>
    </xf>
    <xf numFmtId="39" fontId="28" fillId="0" borderId="25" xfId="13" applyNumberFormat="1" applyFont="1" applyBorder="1" applyAlignment="1" applyProtection="1">
      <alignment vertical="center"/>
      <protection locked="0"/>
    </xf>
    <xf numFmtId="39" fontId="28" fillId="0" borderId="25" xfId="13" applyNumberFormat="1" applyFont="1" applyBorder="1" applyAlignment="1" applyProtection="1">
      <alignment horizontal="center" vertical="center"/>
      <protection locked="0"/>
    </xf>
    <xf numFmtId="0" fontId="0" fillId="0" borderId="12" xfId="0" applyBorder="1" applyAlignment="1" applyProtection="1">
      <alignment horizontal="left" vertical="center" wrapText="1"/>
      <protection locked="0"/>
    </xf>
    <xf numFmtId="0" fontId="0" fillId="0" borderId="0" xfId="0" applyAlignment="1" applyProtection="1">
      <alignment horizontal="left" indent="1"/>
      <protection locked="0"/>
    </xf>
    <xf numFmtId="0" fontId="26" fillId="0" borderId="9" xfId="0" applyFont="1" applyBorder="1" applyAlignment="1" applyProtection="1">
      <alignment horizontal="left" vertical="center" indent="1"/>
      <protection locked="0"/>
    </xf>
    <xf numFmtId="0" fontId="26" fillId="0" borderId="0" xfId="0" applyFont="1"/>
    <xf numFmtId="0" fontId="33" fillId="0" borderId="21" xfId="0" applyFont="1" applyBorder="1" applyAlignment="1">
      <alignment horizontal="left"/>
    </xf>
    <xf numFmtId="14" fontId="28" fillId="0" borderId="8" xfId="0" applyNumberFormat="1" applyFont="1" applyBorder="1" applyAlignment="1">
      <alignment horizontal="center" vertical="center" wrapText="1"/>
    </xf>
    <xf numFmtId="0" fontId="28" fillId="2" borderId="88" xfId="0" applyFont="1" applyFill="1" applyBorder="1" applyAlignment="1">
      <alignment horizontal="center" vertical="center" wrapText="1"/>
    </xf>
    <xf numFmtId="0" fontId="0" fillId="0" borderId="0" xfId="0" applyAlignment="1">
      <alignment horizontal="left" vertical="center" indent="1"/>
    </xf>
    <xf numFmtId="0" fontId="0" fillId="0" borderId="19" xfId="0" applyBorder="1" applyAlignment="1">
      <alignment horizontal="left" vertical="center" indent="1"/>
    </xf>
    <xf numFmtId="0" fontId="1" fillId="0" borderId="12" xfId="0" applyFont="1" applyBorder="1" applyAlignment="1" applyProtection="1">
      <alignment horizontal="center" vertical="center"/>
      <protection locked="0"/>
    </xf>
    <xf numFmtId="0" fontId="1" fillId="0" borderId="0" xfId="0" applyFont="1" applyAlignment="1">
      <alignment horizontal="right" vertical="center" wrapText="1"/>
    </xf>
    <xf numFmtId="0" fontId="1" fillId="0" borderId="0" xfId="0" applyFont="1" applyAlignment="1">
      <alignment horizontal="left" wrapText="1" indent="1"/>
    </xf>
    <xf numFmtId="0" fontId="1" fillId="0" borderId="0" xfId="0" applyFont="1" applyAlignment="1">
      <alignment horizontal="center" wrapText="1"/>
    </xf>
    <xf numFmtId="0" fontId="30" fillId="0" borderId="14" xfId="0" quotePrefix="1" applyFont="1" applyBorder="1" applyAlignment="1">
      <alignment horizontal="left" vertical="center" wrapText="1"/>
    </xf>
    <xf numFmtId="0" fontId="30" fillId="0" borderId="15" xfId="0" quotePrefix="1" applyFont="1" applyBorder="1" applyAlignment="1">
      <alignment horizontal="left" vertical="center" wrapText="1"/>
    </xf>
    <xf numFmtId="0" fontId="33" fillId="0" borderId="0" xfId="0" quotePrefix="1" applyFont="1" applyAlignment="1">
      <alignment horizontal="left" vertical="center" wrapText="1"/>
    </xf>
    <xf numFmtId="0" fontId="24" fillId="0" borderId="0" xfId="0" applyFont="1" applyAlignment="1">
      <alignment horizontal="left" vertical="center" wrapText="1"/>
    </xf>
    <xf numFmtId="0" fontId="28" fillId="0" borderId="12" xfId="0" quotePrefix="1" applyFont="1" applyBorder="1" applyAlignment="1">
      <alignment horizontal="left" vertical="center" wrapText="1"/>
    </xf>
    <xf numFmtId="0" fontId="0" fillId="0" borderId="0" xfId="0"/>
    <xf numFmtId="0" fontId="63" fillId="0" borderId="0" xfId="0" applyFont="1" applyAlignment="1">
      <alignment horizontal="right" vertical="top" wrapText="1"/>
    </xf>
    <xf numFmtId="0" fontId="63" fillId="0" borderId="0" xfId="0" applyFont="1" applyAlignment="1">
      <alignment horizontal="right" vertical="top"/>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28" fillId="0" borderId="14" xfId="0" applyFont="1" applyBorder="1" applyAlignment="1">
      <alignment horizontal="left" vertical="center" wrapText="1"/>
    </xf>
    <xf numFmtId="0" fontId="28" fillId="0" borderId="15" xfId="0" applyFont="1" applyBorder="1" applyAlignment="1">
      <alignment horizontal="left" vertical="center" wrapText="1"/>
    </xf>
    <xf numFmtId="0" fontId="28" fillId="0" borderId="12" xfId="0" applyFont="1" applyBorder="1" applyAlignment="1">
      <alignment horizontal="left" vertical="center" wrapText="1" indent="4"/>
    </xf>
    <xf numFmtId="0" fontId="30" fillId="0" borderId="12" xfId="0" applyFont="1" applyBorder="1" applyAlignment="1">
      <alignment horizontal="left" vertical="center" wrapText="1" indent="4"/>
    </xf>
    <xf numFmtId="0" fontId="28" fillId="0" borderId="13" xfId="0" applyFont="1" applyBorder="1" applyAlignment="1">
      <alignment horizontal="left" vertical="center" wrapText="1" indent="4"/>
    </xf>
    <xf numFmtId="0" fontId="28" fillId="0" borderId="14" xfId="0" applyFont="1" applyBorder="1" applyAlignment="1">
      <alignment horizontal="left" vertical="center" wrapText="1" indent="4"/>
    </xf>
    <xf numFmtId="0" fontId="30" fillId="0" borderId="12" xfId="0" applyFont="1" applyBorder="1" applyAlignment="1">
      <alignment horizontal="left" vertical="center" wrapText="1"/>
    </xf>
    <xf numFmtId="0" fontId="30" fillId="0" borderId="12" xfId="0" quotePrefix="1" applyFont="1" applyBorder="1" applyAlignment="1">
      <alignment horizontal="left" vertical="center" wrapText="1"/>
    </xf>
    <xf numFmtId="0" fontId="0" fillId="0" borderId="0" xfId="0" applyAlignment="1">
      <alignment vertical="top"/>
    </xf>
    <xf numFmtId="0" fontId="29" fillId="0" borderId="0" xfId="0" applyFont="1" applyAlignment="1">
      <alignment horizontal="left" wrapText="1"/>
    </xf>
    <xf numFmtId="0" fontId="30" fillId="0" borderId="5" xfId="0" applyFont="1" applyBorder="1" applyAlignment="1">
      <alignment horizontal="left" vertical="center" wrapText="1" indent="1"/>
    </xf>
    <xf numFmtId="0" fontId="30" fillId="0" borderId="2" xfId="0" applyFont="1" applyBorder="1" applyAlignment="1">
      <alignment horizontal="left" vertical="center" wrapText="1" indent="1"/>
    </xf>
    <xf numFmtId="0" fontId="30" fillId="0" borderId="6" xfId="0" applyFont="1" applyBorder="1" applyAlignment="1">
      <alignment horizontal="left" vertical="center" wrapText="1" indent="1"/>
    </xf>
    <xf numFmtId="0" fontId="30" fillId="0" borderId="0" xfId="0" applyFont="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indent="1"/>
    </xf>
    <xf numFmtId="0" fontId="30" fillId="0" borderId="10" xfId="0" applyFont="1" applyBorder="1" applyAlignment="1">
      <alignment horizontal="left" vertical="center" wrapText="1" indent="1"/>
    </xf>
    <xf numFmtId="0" fontId="30" fillId="0" borderId="11" xfId="0" applyFont="1" applyBorder="1" applyAlignment="1">
      <alignment horizontal="left" vertical="center" wrapText="1" inden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3" fillId="2" borderId="13" xfId="12" applyFont="1" applyFill="1" applyBorder="1" applyAlignment="1">
      <alignment horizontal="left" vertical="center" wrapText="1" indent="2"/>
    </xf>
    <xf numFmtId="0" fontId="33" fillId="2" borderId="15" xfId="12" applyFont="1" applyFill="1" applyBorder="1" applyAlignment="1">
      <alignment horizontal="left" vertical="center" wrapText="1" indent="2"/>
    </xf>
    <xf numFmtId="0" fontId="36" fillId="2" borderId="13" xfId="11" applyFont="1" applyFill="1" applyBorder="1" applyAlignment="1">
      <alignment horizontal="left" vertical="center" wrapText="1" indent="1"/>
    </xf>
    <xf numFmtId="0" fontId="36" fillId="2" borderId="15" xfId="11" applyFont="1" applyFill="1" applyBorder="1" applyAlignment="1">
      <alignment horizontal="left" vertical="center" wrapText="1" indent="1"/>
    </xf>
    <xf numFmtId="0" fontId="25" fillId="7" borderId="5" xfId="0" applyFont="1" applyFill="1" applyBorder="1" applyAlignment="1">
      <alignment horizontal="center" vertical="center" wrapText="1"/>
    </xf>
    <xf numFmtId="0" fontId="25" fillId="7" borderId="6" xfId="0" applyFont="1" applyFill="1" applyBorder="1" applyAlignment="1">
      <alignment horizontal="center" vertical="center" wrapText="1"/>
    </xf>
    <xf numFmtId="0" fontId="27" fillId="7" borderId="9" xfId="0" applyFont="1" applyFill="1" applyBorder="1" applyAlignment="1">
      <alignment horizontal="center" vertical="center"/>
    </xf>
    <xf numFmtId="0" fontId="27" fillId="7" borderId="11" xfId="0" applyFont="1" applyFill="1" applyBorder="1" applyAlignment="1">
      <alignment horizontal="center" vertical="center"/>
    </xf>
    <xf numFmtId="0" fontId="35" fillId="2" borderId="4" xfId="0" applyFont="1" applyFill="1" applyBorder="1" applyAlignment="1">
      <alignment horizontal="center" vertical="center" textRotation="90"/>
    </xf>
    <xf numFmtId="0" fontId="35" fillId="2" borderId="12" xfId="0" applyFont="1" applyFill="1" applyBorder="1" applyAlignment="1">
      <alignment horizontal="center" vertical="center" textRotation="90"/>
    </xf>
    <xf numFmtId="0" fontId="37" fillId="0" borderId="0" xfId="0" applyFont="1" applyAlignment="1">
      <alignment horizontal="center" vertical="center" wrapText="1"/>
    </xf>
    <xf numFmtId="0" fontId="26" fillId="7" borderId="4" xfId="0" applyFont="1" applyFill="1" applyBorder="1" applyAlignment="1">
      <alignment horizontal="center" vertical="center"/>
    </xf>
    <xf numFmtId="0" fontId="35" fillId="2" borderId="0" xfId="0" applyFont="1" applyFill="1" applyAlignment="1">
      <alignment horizontal="center" vertical="center"/>
    </xf>
    <xf numFmtId="0" fontId="27" fillId="2" borderId="13" xfId="10" applyFont="1" applyFill="1" applyBorder="1" applyAlignment="1">
      <alignment horizontal="left" vertical="center" wrapText="1"/>
    </xf>
    <xf numFmtId="0" fontId="27" fillId="2" borderId="14" xfId="10" applyFont="1" applyFill="1" applyBorder="1" applyAlignment="1">
      <alignment horizontal="left" vertical="center" wrapText="1"/>
    </xf>
    <xf numFmtId="0" fontId="27" fillId="2" borderId="15" xfId="10" applyFont="1" applyFill="1" applyBorder="1" applyAlignment="1">
      <alignment horizontal="left" vertical="center" wrapText="1"/>
    </xf>
    <xf numFmtId="0" fontId="25" fillId="7" borderId="7" xfId="0" applyFont="1" applyFill="1" applyBorder="1" applyAlignment="1">
      <alignment horizontal="center" vertical="center" wrapText="1"/>
    </xf>
    <xf numFmtId="0" fontId="25" fillId="7" borderId="8" xfId="0" applyFont="1" applyFill="1" applyBorder="1" applyAlignment="1">
      <alignment horizontal="center" vertical="center" wrapText="1"/>
    </xf>
    <xf numFmtId="0" fontId="26" fillId="7" borderId="30" xfId="0" applyFont="1" applyFill="1" applyBorder="1" applyAlignment="1">
      <alignment horizontal="center" vertical="center"/>
    </xf>
    <xf numFmtId="0" fontId="0" fillId="0" borderId="3" xfId="0" applyBorder="1"/>
    <xf numFmtId="0" fontId="33" fillId="0" borderId="25" xfId="0" applyFont="1" applyBorder="1" applyAlignment="1">
      <alignment horizontal="left"/>
    </xf>
    <xf numFmtId="0" fontId="0" fillId="0" borderId="20" xfId="0" applyBorder="1" applyAlignment="1">
      <alignment horizontal="left"/>
    </xf>
    <xf numFmtId="0" fontId="26" fillId="0" borderId="9" xfId="0" applyFont="1" applyBorder="1" applyAlignment="1" applyProtection="1">
      <alignment horizontal="left" vertical="center" indent="1"/>
      <protection locked="0"/>
    </xf>
    <xf numFmtId="0" fontId="26" fillId="0" borderId="10" xfId="0" applyFont="1" applyBorder="1" applyAlignment="1" applyProtection="1">
      <alignment horizontal="left" vertical="center" indent="1"/>
      <protection locked="0"/>
    </xf>
    <xf numFmtId="0" fontId="26" fillId="0" borderId="11" xfId="0" applyFont="1" applyBorder="1" applyAlignment="1" applyProtection="1">
      <alignment horizontal="left" vertical="center" indent="1"/>
      <protection locked="0"/>
    </xf>
    <xf numFmtId="0" fontId="0" fillId="0" borderId="19" xfId="0" applyBorder="1" applyAlignment="1">
      <alignment horizontal="left"/>
    </xf>
    <xf numFmtId="0" fontId="33" fillId="0" borderId="21" xfId="0" applyFont="1" applyBorder="1" applyAlignment="1">
      <alignment horizontal="center" vertical="center" wrapText="1"/>
    </xf>
    <xf numFmtId="0" fontId="26" fillId="0" borderId="22" xfId="0" applyFont="1" applyBorder="1" applyAlignment="1" applyProtection="1">
      <alignment horizontal="center" vertical="center"/>
      <protection locked="0"/>
    </xf>
    <xf numFmtId="0" fontId="33" fillId="0" borderId="25"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166" fontId="26" fillId="0" borderId="9" xfId="0" applyNumberFormat="1" applyFont="1" applyBorder="1" applyAlignment="1" applyProtection="1">
      <alignment horizontal="center" vertical="center"/>
      <protection locked="0"/>
    </xf>
    <xf numFmtId="166" fontId="26" fillId="0" borderId="10" xfId="0" applyNumberFormat="1" applyFont="1" applyBorder="1" applyAlignment="1" applyProtection="1">
      <alignment horizontal="center" vertical="center"/>
      <protection locked="0"/>
    </xf>
    <xf numFmtId="166" fontId="26" fillId="0" borderId="11" xfId="0" applyNumberFormat="1" applyFont="1" applyBorder="1" applyAlignment="1" applyProtection="1">
      <alignment horizontal="center" vertical="center"/>
      <protection locked="0"/>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2" xfId="0" applyFont="1" applyBorder="1" applyAlignment="1">
      <alignment horizontal="center" vertical="center" wrapText="1"/>
    </xf>
    <xf numFmtId="0" fontId="0" fillId="0" borderId="11" xfId="0" applyBorder="1" applyAlignment="1">
      <alignment horizontal="left" vertical="center" indent="1"/>
    </xf>
    <xf numFmtId="0" fontId="29" fillId="0" borderId="13" xfId="0" applyFont="1" applyBorder="1" applyAlignment="1">
      <alignment horizontal="left" vertical="center" indent="1"/>
    </xf>
    <xf numFmtId="0" fontId="29" fillId="0" borderId="15" xfId="0" applyFont="1" applyBorder="1" applyAlignment="1">
      <alignment horizontal="left" vertical="center" indent="1"/>
    </xf>
    <xf numFmtId="0" fontId="26" fillId="0" borderId="19" xfId="0" applyFont="1" applyBorder="1" applyAlignment="1">
      <alignment horizontal="center" vertical="center"/>
    </xf>
    <xf numFmtId="0" fontId="28" fillId="7" borderId="5" xfId="0" applyFont="1" applyFill="1" applyBorder="1" applyAlignment="1">
      <alignment horizontal="left" vertical="center" wrapText="1" indent="1"/>
    </xf>
    <xf numFmtId="0" fontId="28" fillId="7" borderId="6" xfId="0" applyFont="1" applyFill="1" applyBorder="1" applyAlignment="1">
      <alignment horizontal="left" vertical="center" wrapText="1" indent="1"/>
    </xf>
    <xf numFmtId="0" fontId="28" fillId="0" borderId="41" xfId="0" applyFont="1" applyBorder="1" applyAlignment="1">
      <alignment horizontal="left" vertical="center" indent="1"/>
    </xf>
    <xf numFmtId="0" fontId="28" fillId="0" borderId="43" xfId="0" applyFont="1" applyBorder="1" applyAlignment="1">
      <alignment horizontal="left" vertical="center" indent="1"/>
    </xf>
    <xf numFmtId="0" fontId="28" fillId="0" borderId="13" xfId="0" applyFont="1" applyBorder="1" applyAlignment="1">
      <alignment horizontal="left" vertical="center" wrapText="1" indent="1"/>
    </xf>
    <xf numFmtId="0" fontId="28" fillId="0" borderId="15" xfId="0" applyFont="1" applyBorder="1" applyAlignment="1">
      <alignment horizontal="left" vertical="center" wrapText="1" indent="1"/>
    </xf>
    <xf numFmtId="165" fontId="29" fillId="8" borderId="13" xfId="0" applyNumberFormat="1" applyFont="1" applyFill="1" applyBorder="1" applyAlignment="1">
      <alignment horizontal="center" vertical="center" wrapText="1"/>
    </xf>
    <xf numFmtId="165" fontId="29" fillId="8" borderId="15" xfId="0" applyNumberFormat="1" applyFont="1" applyFill="1" applyBorder="1" applyAlignment="1">
      <alignment horizontal="center" vertical="center" wrapText="1"/>
    </xf>
    <xf numFmtId="169" fontId="29" fillId="8" borderId="13" xfId="0" applyNumberFormat="1" applyFont="1" applyFill="1" applyBorder="1" applyAlignment="1">
      <alignment horizontal="center" vertical="center" wrapText="1"/>
    </xf>
    <xf numFmtId="169" fontId="29" fillId="8" borderId="15" xfId="0" applyNumberFormat="1" applyFont="1" applyFill="1" applyBorder="1" applyAlignment="1">
      <alignment horizontal="center" vertical="center" wrapText="1"/>
    </xf>
    <xf numFmtId="0" fontId="28" fillId="7" borderId="5" xfId="0" applyFont="1" applyFill="1" applyBorder="1" applyAlignment="1">
      <alignment horizontal="center" vertical="center"/>
    </xf>
    <xf numFmtId="0" fontId="28" fillId="7" borderId="6" xfId="0" applyFont="1" applyFill="1" applyBorder="1" applyAlignment="1">
      <alignment horizontal="center" vertical="center"/>
    </xf>
    <xf numFmtId="165" fontId="29" fillId="8" borderId="41" xfId="0" applyNumberFormat="1" applyFont="1" applyFill="1" applyBorder="1" applyAlignment="1">
      <alignment horizontal="center" vertical="center" wrapText="1"/>
    </xf>
    <xf numFmtId="165" fontId="29" fillId="8" borderId="43" xfId="0" applyNumberFormat="1" applyFont="1" applyFill="1" applyBorder="1" applyAlignment="1">
      <alignment horizontal="center" vertical="center" wrapText="1"/>
    </xf>
    <xf numFmtId="0" fontId="26" fillId="0" borderId="0" xfId="0" applyFont="1"/>
    <xf numFmtId="0" fontId="33" fillId="0" borderId="5" xfId="0" applyFont="1" applyBorder="1" applyAlignment="1">
      <alignment horizontal="center"/>
    </xf>
    <xf numFmtId="0" fontId="33" fillId="0" borderId="2" xfId="0" applyFont="1" applyBorder="1" applyAlignment="1">
      <alignment horizontal="center"/>
    </xf>
    <xf numFmtId="0" fontId="33" fillId="0" borderId="6" xfId="0" applyFont="1" applyBorder="1" applyAlignment="1">
      <alignment horizontal="center"/>
    </xf>
    <xf numFmtId="0" fontId="26" fillId="0" borderId="0" xfId="0" applyFont="1" applyAlignment="1" applyProtection="1">
      <alignment horizontal="left" vertical="center" indent="1"/>
      <protection locked="0"/>
    </xf>
    <xf numFmtId="0" fontId="63" fillId="0" borderId="0" xfId="0" applyFont="1" applyAlignment="1">
      <alignment horizontal="right" vertical="center" wrapText="1"/>
    </xf>
    <xf numFmtId="0" fontId="63" fillId="0" borderId="0" xfId="0" applyFont="1" applyAlignment="1">
      <alignment horizontal="right" vertical="center"/>
    </xf>
    <xf numFmtId="0" fontId="0" fillId="0" borderId="0" xfId="0" applyAlignment="1">
      <alignment vertical="center"/>
    </xf>
    <xf numFmtId="0" fontId="33" fillId="0" borderId="5" xfId="0" applyFont="1" applyBorder="1" applyAlignment="1">
      <alignment horizontal="left"/>
    </xf>
    <xf numFmtId="0" fontId="33" fillId="0" borderId="6" xfId="0" applyFont="1" applyBorder="1" applyAlignment="1">
      <alignment horizontal="left"/>
    </xf>
    <xf numFmtId="173" fontId="29" fillId="9" borderId="42" xfId="0" applyNumberFormat="1" applyFont="1" applyFill="1" applyBorder="1" applyAlignment="1">
      <alignment vertical="center"/>
    </xf>
    <xf numFmtId="173" fontId="29" fillId="9" borderId="43" xfId="0" applyNumberFormat="1" applyFont="1" applyFill="1" applyBorder="1" applyAlignment="1">
      <alignment vertical="center"/>
    </xf>
    <xf numFmtId="0" fontId="26" fillId="8" borderId="33" xfId="0" applyFont="1" applyFill="1" applyBorder="1" applyAlignment="1">
      <alignment horizontal="left" vertical="center" wrapText="1"/>
    </xf>
    <xf numFmtId="0" fontId="29" fillId="7" borderId="37" xfId="0" applyFont="1" applyFill="1" applyBorder="1" applyAlignment="1">
      <alignment horizontal="center" vertical="center"/>
    </xf>
    <xf numFmtId="0" fontId="29" fillId="7" borderId="8" xfId="0" applyFont="1" applyFill="1" applyBorder="1" applyAlignment="1">
      <alignment horizontal="center" vertical="center"/>
    </xf>
    <xf numFmtId="173" fontId="29" fillId="0" borderId="58" xfId="0" applyNumberFormat="1" applyFont="1" applyBorder="1" applyAlignment="1">
      <alignment vertical="center"/>
    </xf>
    <xf numFmtId="173" fontId="29" fillId="0" borderId="11" xfId="0" applyNumberFormat="1" applyFont="1" applyBorder="1" applyAlignment="1">
      <alignment vertical="center"/>
    </xf>
    <xf numFmtId="173" fontId="29" fillId="0" borderId="39" xfId="0" applyNumberFormat="1" applyFont="1" applyBorder="1" applyAlignment="1">
      <alignment vertical="center"/>
    </xf>
    <xf numFmtId="173" fontId="29" fillId="0" borderId="15" xfId="0" applyNumberFormat="1" applyFont="1" applyBorder="1" applyAlignment="1">
      <alignment vertical="center"/>
    </xf>
    <xf numFmtId="173" fontId="29" fillId="0" borderId="40" xfId="0" applyNumberFormat="1" applyFont="1" applyBorder="1" applyAlignment="1">
      <alignment vertical="center"/>
    </xf>
    <xf numFmtId="173" fontId="29" fillId="0" borderId="20" xfId="0" applyNumberFormat="1" applyFont="1" applyBorder="1" applyAlignment="1">
      <alignment vertical="center"/>
    </xf>
    <xf numFmtId="173" fontId="29" fillId="9" borderId="61" xfId="0" applyNumberFormat="1" applyFont="1" applyFill="1" applyBorder="1" applyAlignment="1">
      <alignment vertical="center"/>
    </xf>
    <xf numFmtId="173" fontId="29" fillId="9" borderId="62" xfId="0" applyNumberFormat="1" applyFont="1" applyFill="1" applyBorder="1" applyAlignment="1">
      <alignment vertical="center"/>
    </xf>
    <xf numFmtId="0" fontId="26" fillId="8" borderId="0" xfId="0" applyFont="1" applyFill="1" applyAlignment="1">
      <alignment horizontal="left" vertical="center" wrapText="1"/>
    </xf>
    <xf numFmtId="0" fontId="33" fillId="10" borderId="34" xfId="0" applyFont="1" applyFill="1" applyBorder="1" applyAlignment="1">
      <alignment horizontal="center" vertical="center" wrapText="1"/>
    </xf>
    <xf numFmtId="175" fontId="26" fillId="10" borderId="22" xfId="0" applyNumberFormat="1" applyFont="1" applyFill="1" applyBorder="1" applyAlignment="1">
      <alignment horizontal="left" vertical="center" indent="1"/>
    </xf>
    <xf numFmtId="175" fontId="26" fillId="10" borderId="9" xfId="0" applyNumberFormat="1" applyFont="1" applyFill="1" applyBorder="1" applyAlignment="1">
      <alignment horizontal="center" vertical="center"/>
    </xf>
    <xf numFmtId="175" fontId="26" fillId="10" borderId="11" xfId="0" applyNumberFormat="1" applyFont="1" applyFill="1" applyBorder="1" applyAlignment="1">
      <alignment horizontal="center" vertical="center"/>
    </xf>
    <xf numFmtId="171" fontId="26" fillId="10" borderId="22" xfId="0" applyNumberFormat="1" applyFont="1" applyFill="1" applyBorder="1" applyAlignment="1">
      <alignment horizontal="center" vertical="center"/>
    </xf>
    <xf numFmtId="0" fontId="19" fillId="7" borderId="16" xfId="0" applyFont="1" applyFill="1" applyBorder="1" applyAlignment="1">
      <alignment horizontal="center" vertical="center"/>
    </xf>
    <xf numFmtId="0" fontId="19" fillId="7" borderId="17" xfId="0" applyFont="1" applyFill="1" applyBorder="1" applyAlignment="1">
      <alignment horizontal="center" vertical="center"/>
    </xf>
    <xf numFmtId="0" fontId="19" fillId="7" borderId="18" xfId="0" applyFont="1" applyFill="1" applyBorder="1" applyAlignment="1">
      <alignment horizontal="center" vertical="center"/>
    </xf>
    <xf numFmtId="0" fontId="26" fillId="2" borderId="19" xfId="0" applyFont="1" applyFill="1" applyBorder="1" applyAlignment="1">
      <alignment horizontal="left" vertical="center"/>
    </xf>
    <xf numFmtId="0" fontId="63" fillId="0" borderId="0" xfId="0" applyFont="1" applyAlignment="1">
      <alignment horizontal="right" wrapText="1"/>
    </xf>
    <xf numFmtId="0" fontId="63" fillId="0" borderId="0" xfId="0" applyFont="1" applyAlignment="1">
      <alignment horizontal="right"/>
    </xf>
    <xf numFmtId="0" fontId="27" fillId="0" borderId="3" xfId="0" applyFont="1" applyBorder="1" applyAlignment="1">
      <alignment horizontal="left"/>
    </xf>
    <xf numFmtId="0" fontId="33" fillId="10" borderId="25" xfId="0" applyFont="1" applyFill="1" applyBorder="1" applyAlignment="1">
      <alignment horizontal="left"/>
    </xf>
    <xf numFmtId="0" fontId="33" fillId="10" borderId="19" xfId="0" applyFont="1" applyFill="1" applyBorder="1" applyAlignment="1">
      <alignment horizontal="left"/>
    </xf>
    <xf numFmtId="0" fontId="33" fillId="10" borderId="20" xfId="0" applyFont="1" applyFill="1" applyBorder="1" applyAlignment="1">
      <alignment horizontal="left"/>
    </xf>
    <xf numFmtId="0" fontId="33" fillId="10" borderId="21" xfId="0" applyFont="1" applyFill="1" applyBorder="1" applyAlignment="1">
      <alignment horizontal="center" wrapText="1"/>
    </xf>
    <xf numFmtId="0" fontId="33" fillId="10" borderId="21" xfId="0" applyFont="1" applyFill="1" applyBorder="1" applyAlignment="1">
      <alignment horizontal="center" vertical="center" wrapText="1"/>
    </xf>
    <xf numFmtId="175" fontId="26" fillId="10" borderId="9" xfId="0" applyNumberFormat="1" applyFont="1" applyFill="1" applyBorder="1" applyAlignment="1">
      <alignment horizontal="left" vertical="center" indent="1"/>
    </xf>
    <xf numFmtId="175" fontId="26" fillId="10" borderId="10" xfId="0" applyNumberFormat="1" applyFont="1" applyFill="1" applyBorder="1" applyAlignment="1">
      <alignment horizontal="left" vertical="center" indent="1"/>
    </xf>
    <xf numFmtId="175" fontId="26" fillId="10" borderId="11" xfId="0" applyNumberFormat="1" applyFont="1" applyFill="1" applyBorder="1" applyAlignment="1">
      <alignment horizontal="left" vertical="center" indent="1"/>
    </xf>
    <xf numFmtId="175" fontId="26" fillId="10" borderId="22" xfId="0" applyNumberFormat="1" applyFont="1" applyFill="1" applyBorder="1" applyAlignment="1">
      <alignment horizontal="center" vertical="center"/>
    </xf>
    <xf numFmtId="171" fontId="26" fillId="8" borderId="22" xfId="0" applyNumberFormat="1" applyFont="1" applyFill="1" applyBorder="1" applyAlignment="1">
      <alignment horizontal="center" vertical="center"/>
    </xf>
    <xf numFmtId="0" fontId="33" fillId="10" borderId="30" xfId="0" applyFont="1" applyFill="1" applyBorder="1" applyAlignment="1">
      <alignment horizontal="left"/>
    </xf>
    <xf numFmtId="0" fontId="33" fillId="10" borderId="5" xfId="0" applyFont="1" applyFill="1" applyBorder="1" applyAlignment="1">
      <alignment horizontal="center"/>
    </xf>
    <xf numFmtId="0" fontId="33" fillId="10" borderId="6" xfId="0" applyFont="1" applyFill="1" applyBorder="1" applyAlignment="1">
      <alignment horizont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14" fontId="34" fillId="8" borderId="21" xfId="0" applyNumberFormat="1" applyFont="1" applyFill="1" applyBorder="1" applyAlignment="1">
      <alignment horizontal="center" vertical="center"/>
    </xf>
    <xf numFmtId="171" fontId="27" fillId="8" borderId="22" xfId="0" applyNumberFormat="1" applyFont="1" applyFill="1" applyBorder="1" applyAlignment="1">
      <alignment horizontal="center" vertical="center"/>
    </xf>
    <xf numFmtId="0" fontId="34" fillId="8" borderId="34" xfId="0" applyFont="1" applyFill="1" applyBorder="1" applyAlignment="1">
      <alignment horizontal="center" vertical="center" wrapText="1"/>
    </xf>
    <xf numFmtId="0" fontId="26" fillId="2" borderId="0" xfId="0" applyFont="1" applyFill="1" applyAlignment="1">
      <alignment horizontal="left" vertical="center"/>
    </xf>
    <xf numFmtId="0" fontId="27" fillId="0" borderId="0" xfId="0" applyFont="1" applyAlignment="1">
      <alignment horizontal="left"/>
    </xf>
    <xf numFmtId="0" fontId="33" fillId="10" borderId="21" xfId="0" applyFont="1" applyFill="1" applyBorder="1" applyAlignment="1">
      <alignment horizontal="center" vertical="center"/>
    </xf>
    <xf numFmtId="0" fontId="45" fillId="0" borderId="19" xfId="0" applyFont="1" applyBorder="1"/>
    <xf numFmtId="0" fontId="27" fillId="7" borderId="85" xfId="0" applyFont="1" applyFill="1" applyBorder="1" applyAlignment="1">
      <alignment horizontal="center" vertical="center" wrapText="1"/>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7" fillId="7" borderId="34" xfId="0" applyFont="1" applyFill="1" applyBorder="1" applyAlignment="1">
      <alignment horizontal="center" vertical="center" wrapText="1"/>
    </xf>
    <xf numFmtId="0" fontId="27" fillId="7" borderId="34" xfId="0" applyFont="1" applyFill="1" applyBorder="1" applyAlignment="1">
      <alignment horizontal="center" vertical="center"/>
    </xf>
    <xf numFmtId="175" fontId="26" fillId="8" borderId="22" xfId="0" applyNumberFormat="1" applyFont="1" applyFill="1" applyBorder="1" applyAlignment="1">
      <alignment horizontal="center" vertical="center"/>
    </xf>
    <xf numFmtId="0" fontId="33" fillId="10" borderId="5" xfId="0" applyFont="1" applyFill="1" applyBorder="1" applyAlignment="1">
      <alignment horizontal="left"/>
    </xf>
    <xf numFmtId="0" fontId="33" fillId="10" borderId="2" xfId="0" applyFont="1" applyFill="1" applyBorder="1" applyAlignment="1">
      <alignment horizontal="left"/>
    </xf>
    <xf numFmtId="0" fontId="33" fillId="10" borderId="6" xfId="0" applyFont="1" applyFill="1" applyBorder="1" applyAlignment="1">
      <alignment horizontal="left"/>
    </xf>
    <xf numFmtId="0" fontId="27" fillId="7" borderId="22" xfId="0" applyFont="1" applyFill="1" applyBorder="1" applyAlignment="1">
      <alignment horizontal="center" vertical="center"/>
    </xf>
    <xf numFmtId="0" fontId="28" fillId="2" borderId="0" xfId="0" applyFont="1" applyFill="1" applyAlignment="1">
      <alignment horizontal="left" vertical="center" wrapText="1"/>
    </xf>
    <xf numFmtId="0" fontId="65" fillId="0" borderId="0" xfId="0" applyFont="1" applyAlignment="1">
      <alignment horizontal="left" vertical="center" wrapText="1"/>
    </xf>
    <xf numFmtId="0" fontId="27" fillId="7" borderId="85" xfId="0" applyFont="1" applyFill="1" applyBorder="1" applyAlignment="1">
      <alignment horizontal="center" vertical="center"/>
    </xf>
    <xf numFmtId="0" fontId="27" fillId="7" borderId="86" xfId="0" applyFont="1" applyFill="1" applyBorder="1" applyAlignment="1">
      <alignment horizontal="center" vertical="center"/>
    </xf>
    <xf numFmtId="0" fontId="0" fillId="0" borderId="20" xfId="0" applyBorder="1"/>
    <xf numFmtId="0" fontId="0" fillId="0" borderId="21" xfId="0" applyBorder="1"/>
    <xf numFmtId="0" fontId="0" fillId="0" borderId="25" xfId="0" applyBorder="1"/>
    <xf numFmtId="0" fontId="45" fillId="0" borderId="0" xfId="0" applyFont="1" applyAlignment="1">
      <alignment wrapText="1"/>
    </xf>
    <xf numFmtId="0" fontId="33" fillId="10" borderId="25" xfId="0" applyFont="1" applyFill="1" applyBorder="1" applyAlignment="1">
      <alignment horizontal="center" vertical="center"/>
    </xf>
    <xf numFmtId="0" fontId="33" fillId="10" borderId="19" xfId="0" applyFont="1" applyFill="1" applyBorder="1" applyAlignment="1">
      <alignment horizontal="center" vertical="center"/>
    </xf>
    <xf numFmtId="175" fontId="26" fillId="10" borderId="10" xfId="0" applyNumberFormat="1" applyFont="1" applyFill="1" applyBorder="1" applyAlignment="1">
      <alignment horizontal="center" vertical="center"/>
    </xf>
    <xf numFmtId="0" fontId="33" fillId="10" borderId="25" xfId="0" applyFont="1" applyFill="1" applyBorder="1" applyAlignment="1">
      <alignment horizontal="left" vertical="center"/>
    </xf>
    <xf numFmtId="0" fontId="33" fillId="10" borderId="19" xfId="0" applyFont="1" applyFill="1" applyBorder="1" applyAlignment="1">
      <alignment horizontal="left" vertical="center"/>
    </xf>
    <xf numFmtId="0" fontId="33" fillId="10" borderId="20" xfId="0" applyFont="1" applyFill="1" applyBorder="1" applyAlignment="1">
      <alignment horizontal="left" vertical="center"/>
    </xf>
    <xf numFmtId="0" fontId="52" fillId="2" borderId="49" xfId="0" applyFont="1" applyFill="1" applyBorder="1" applyAlignment="1">
      <alignment horizontal="center" vertical="center" wrapText="1"/>
    </xf>
    <xf numFmtId="0" fontId="52" fillId="2" borderId="48" xfId="0" applyFont="1" applyFill="1" applyBorder="1" applyAlignment="1">
      <alignment horizontal="center" vertical="center"/>
    </xf>
    <xf numFmtId="0" fontId="52" fillId="2" borderId="50" xfId="0" applyFont="1" applyFill="1" applyBorder="1" applyAlignment="1">
      <alignment horizontal="center" vertical="center"/>
    </xf>
    <xf numFmtId="0" fontId="52" fillId="2" borderId="51" xfId="0" applyFont="1" applyFill="1" applyBorder="1" applyAlignment="1">
      <alignment horizontal="center" vertical="center"/>
    </xf>
    <xf numFmtId="0" fontId="52" fillId="2" borderId="0" xfId="0" applyFont="1" applyFill="1" applyAlignment="1">
      <alignment horizontal="center" vertical="center"/>
    </xf>
    <xf numFmtId="0" fontId="52" fillId="2" borderId="52" xfId="0" applyFont="1" applyFill="1" applyBorder="1" applyAlignment="1">
      <alignment horizontal="center" vertical="center"/>
    </xf>
    <xf numFmtId="0" fontId="33" fillId="10" borderId="5" xfId="0" applyFont="1" applyFill="1" applyBorder="1" applyAlignment="1">
      <alignment horizontal="left" vertical="center"/>
    </xf>
    <xf numFmtId="0" fontId="33" fillId="10" borderId="2" xfId="0" applyFont="1" applyFill="1" applyBorder="1" applyAlignment="1">
      <alignment horizontal="left" vertical="center"/>
    </xf>
    <xf numFmtId="0" fontId="33" fillId="10" borderId="6" xfId="0" applyFont="1" applyFill="1" applyBorder="1" applyAlignment="1">
      <alignment horizontal="left" vertical="center"/>
    </xf>
    <xf numFmtId="0" fontId="19" fillId="0" borderId="0" xfId="0" applyFont="1" applyAlignment="1">
      <alignment horizontal="center" vertical="center" wrapText="1"/>
    </xf>
    <xf numFmtId="0" fontId="38" fillId="0" borderId="19" xfId="0" applyFont="1" applyBorder="1" applyAlignment="1">
      <alignment horizontal="center" vertical="center" wrapText="1"/>
    </xf>
    <xf numFmtId="0" fontId="39" fillId="7" borderId="7" xfId="0" applyFont="1" applyFill="1" applyBorder="1" applyAlignment="1">
      <alignment horizontal="center" vertical="center"/>
    </xf>
    <xf numFmtId="0" fontId="39" fillId="7" borderId="8" xfId="0" applyFont="1" applyFill="1" applyBorder="1" applyAlignment="1">
      <alignment horizontal="center" vertical="center"/>
    </xf>
    <xf numFmtId="0" fontId="39" fillId="7" borderId="24" xfId="0" applyFont="1" applyFill="1" applyBorder="1" applyAlignment="1">
      <alignment horizontal="center" vertical="center"/>
    </xf>
    <xf numFmtId="0" fontId="39" fillId="7" borderId="23" xfId="0" applyFont="1" applyFill="1" applyBorder="1" applyAlignment="1">
      <alignment horizontal="center" vertical="center"/>
    </xf>
    <xf numFmtId="0" fontId="39" fillId="0" borderId="7" xfId="0" applyFont="1" applyBorder="1" applyAlignment="1">
      <alignment horizontal="left" vertical="center" wrapText="1" indent="1"/>
    </xf>
    <xf numFmtId="0" fontId="39" fillId="0" borderId="8" xfId="0" applyFont="1" applyBorder="1" applyAlignment="1">
      <alignment horizontal="left" vertical="center" wrapText="1" indent="1"/>
    </xf>
    <xf numFmtId="0" fontId="39" fillId="8" borderId="7" xfId="0" applyFont="1" applyFill="1" applyBorder="1" applyAlignment="1">
      <alignment horizontal="center" vertical="center"/>
    </xf>
    <xf numFmtId="0" fontId="39" fillId="8" borderId="8" xfId="0" applyFont="1" applyFill="1" applyBorder="1" applyAlignment="1">
      <alignment horizontal="center" vertical="center"/>
    </xf>
    <xf numFmtId="0" fontId="39" fillId="8" borderId="0" xfId="0" applyFont="1" applyFill="1" applyAlignment="1">
      <alignment horizontal="center" vertical="center"/>
    </xf>
    <xf numFmtId="0" fontId="3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19" xfId="0" applyFont="1" applyBorder="1" applyAlignment="1">
      <alignment horizontal="center" vertical="top"/>
    </xf>
    <xf numFmtId="0" fontId="38" fillId="0" borderId="37" xfId="0" applyFont="1" applyBorder="1" applyAlignment="1">
      <alignment horizontal="left" vertical="center" indent="1"/>
    </xf>
    <xf numFmtId="0" fontId="38" fillId="0" borderId="0" xfId="0" applyFont="1" applyAlignment="1">
      <alignment horizontal="left" vertical="center" indent="1"/>
    </xf>
    <xf numFmtId="0" fontId="26" fillId="0" borderId="70" xfId="0" applyFont="1" applyBorder="1" applyAlignment="1">
      <alignment horizontal="left" vertical="center" wrapText="1" indent="1"/>
    </xf>
    <xf numFmtId="0" fontId="26" fillId="0" borderId="71" xfId="0" applyFont="1" applyBorder="1" applyAlignment="1">
      <alignment horizontal="left" vertical="center" wrapText="1" indent="1"/>
    </xf>
    <xf numFmtId="0" fontId="26" fillId="0" borderId="72" xfId="0" applyFont="1" applyBorder="1" applyAlignment="1">
      <alignment horizontal="left" vertical="center" wrapText="1" indent="1"/>
    </xf>
    <xf numFmtId="0" fontId="42" fillId="12" borderId="0" xfId="0" applyFont="1" applyFill="1" applyAlignment="1">
      <alignment horizontal="left" vertical="center" indent="1"/>
    </xf>
    <xf numFmtId="0" fontId="32" fillId="13" borderId="0" xfId="0" applyFont="1" applyFill="1" applyAlignment="1">
      <alignment horizontal="left" vertical="center" indent="1"/>
    </xf>
    <xf numFmtId="175" fontId="26" fillId="8" borderId="9" xfId="0" applyNumberFormat="1" applyFont="1" applyFill="1" applyBorder="1" applyAlignment="1">
      <alignment horizontal="center" vertical="center"/>
    </xf>
    <xf numFmtId="175" fontId="26" fillId="8" borderId="64" xfId="0" applyNumberFormat="1" applyFont="1" applyFill="1" applyBorder="1" applyAlignment="1">
      <alignment horizontal="center" vertical="center"/>
    </xf>
    <xf numFmtId="0" fontId="39" fillId="0" borderId="13" xfId="12" applyFont="1" applyFill="1" applyBorder="1" applyAlignment="1" applyProtection="1">
      <alignment horizontal="center" vertical="center" wrapText="1"/>
      <protection locked="0"/>
    </xf>
    <xf numFmtId="0" fontId="39" fillId="0" borderId="15" xfId="12" applyFont="1" applyFill="1" applyBorder="1" applyAlignment="1" applyProtection="1">
      <alignment horizontal="center" vertical="center" wrapText="1"/>
      <protection locked="0"/>
    </xf>
    <xf numFmtId="0" fontId="33" fillId="10" borderId="5" xfId="0" applyFont="1" applyFill="1" applyBorder="1" applyAlignment="1">
      <alignment horizontal="center" vertical="center" wrapText="1"/>
    </xf>
    <xf numFmtId="0" fontId="33" fillId="10" borderId="63" xfId="0" applyFont="1" applyFill="1" applyBorder="1" applyAlignment="1">
      <alignment horizontal="center" vertical="center" wrapText="1"/>
    </xf>
    <xf numFmtId="171" fontId="60" fillId="2" borderId="51" xfId="0" applyNumberFormat="1" applyFont="1" applyFill="1" applyBorder="1" applyAlignment="1">
      <alignment horizontal="center" vertical="center"/>
    </xf>
    <xf numFmtId="171" fontId="60" fillId="2" borderId="0" xfId="0" applyNumberFormat="1" applyFont="1" applyFill="1" applyAlignment="1">
      <alignment horizontal="center" vertical="center"/>
    </xf>
    <xf numFmtId="171" fontId="60" fillId="2" borderId="52" xfId="0" applyNumberFormat="1" applyFont="1" applyFill="1" applyBorder="1" applyAlignment="1">
      <alignment horizontal="center" vertical="center"/>
    </xf>
    <xf numFmtId="171" fontId="60" fillId="2" borderId="53" xfId="0" applyNumberFormat="1" applyFont="1" applyFill="1" applyBorder="1" applyAlignment="1">
      <alignment horizontal="center" vertical="center"/>
    </xf>
    <xf numFmtId="171" fontId="60" fillId="2" borderId="54" xfId="0" applyNumberFormat="1" applyFont="1" applyFill="1" applyBorder="1" applyAlignment="1">
      <alignment horizontal="center" vertical="center"/>
    </xf>
    <xf numFmtId="171" fontId="60" fillId="2" borderId="55" xfId="0" applyNumberFormat="1" applyFont="1" applyFill="1" applyBorder="1" applyAlignment="1">
      <alignment horizontal="center" vertical="center"/>
    </xf>
    <xf numFmtId="0" fontId="39" fillId="0" borderId="9" xfId="0" applyFont="1" applyBorder="1" applyAlignment="1">
      <alignment horizontal="left" vertical="center" wrapText="1" indent="1"/>
    </xf>
    <xf numFmtId="0" fontId="39" fillId="0" borderId="11" xfId="0" applyFont="1" applyBorder="1" applyAlignment="1">
      <alignment horizontal="left" vertical="center" wrapText="1" indent="1"/>
    </xf>
    <xf numFmtId="0" fontId="19" fillId="0" borderId="0" xfId="0" applyFont="1" applyAlignment="1">
      <alignment horizontal="center" vertical="top"/>
    </xf>
    <xf numFmtId="0" fontId="1" fillId="0" borderId="16" xfId="0" applyFont="1" applyBorder="1" applyAlignment="1">
      <alignment horizontal="left" wrapText="1" indent="1"/>
    </xf>
    <xf numFmtId="0" fontId="1" fillId="0" borderId="17" xfId="0" applyFont="1" applyBorder="1" applyAlignment="1">
      <alignment horizontal="left" wrapText="1" indent="1"/>
    </xf>
    <xf numFmtId="0" fontId="1" fillId="0" borderId="18" xfId="0" applyFont="1" applyBorder="1" applyAlignment="1">
      <alignment horizontal="left" wrapText="1" indent="1"/>
    </xf>
    <xf numFmtId="0" fontId="1" fillId="0" borderId="13" xfId="0" applyFont="1" applyBorder="1" applyAlignment="1">
      <alignment horizontal="left" wrapText="1" indent="1"/>
    </xf>
    <xf numFmtId="0" fontId="1" fillId="0" borderId="14" xfId="0" applyFont="1" applyBorder="1" applyAlignment="1">
      <alignment horizontal="left" wrapText="1" indent="1"/>
    </xf>
    <xf numFmtId="0" fontId="1" fillId="0" borderId="15" xfId="0" applyFont="1" applyBorder="1" applyAlignment="1">
      <alignment horizontal="left" wrapText="1" indent="1"/>
    </xf>
    <xf numFmtId="0" fontId="39" fillId="0" borderId="7" xfId="12" applyFont="1" applyFill="1" applyBorder="1" applyAlignment="1" applyProtection="1">
      <alignment horizontal="center" vertical="center" wrapText="1"/>
      <protection locked="0"/>
    </xf>
    <xf numFmtId="0" fontId="39" fillId="0" borderId="8" xfId="12" applyFont="1" applyFill="1" applyBorder="1" applyAlignment="1" applyProtection="1">
      <alignment horizontal="center" vertical="center" wrapText="1"/>
      <protection locked="0"/>
    </xf>
    <xf numFmtId="0" fontId="48" fillId="14" borderId="0" xfId="12" applyFont="1" applyFill="1" applyBorder="1" applyAlignment="1">
      <alignment horizontal="left" vertical="center" wrapText="1" indent="1"/>
    </xf>
    <xf numFmtId="0" fontId="32" fillId="13" borderId="0" xfId="0" applyFont="1" applyFill="1" applyAlignment="1">
      <alignment horizontal="left" vertical="center" wrapText="1" indent="1"/>
    </xf>
    <xf numFmtId="0" fontId="39" fillId="7" borderId="22" xfId="0" applyFont="1" applyFill="1" applyBorder="1" applyAlignment="1">
      <alignment horizontal="center" vertical="center"/>
    </xf>
    <xf numFmtId="0" fontId="39" fillId="7" borderId="31" xfId="0" applyFont="1" applyFill="1" applyBorder="1" applyAlignment="1">
      <alignment horizontal="center" vertical="center"/>
    </xf>
    <xf numFmtId="0" fontId="1" fillId="0" borderId="16" xfId="0" applyFont="1" applyBorder="1" applyAlignment="1" applyProtection="1">
      <alignment horizontal="center" wrapText="1"/>
      <protection locked="0"/>
    </xf>
    <xf numFmtId="0" fontId="1" fillId="0" borderId="18" xfId="0" applyFont="1" applyBorder="1" applyAlignment="1" applyProtection="1">
      <alignment horizontal="center" wrapText="1"/>
      <protection locked="0"/>
    </xf>
    <xf numFmtId="0" fontId="1" fillId="0" borderId="13" xfId="0" applyFont="1" applyBorder="1" applyAlignment="1" applyProtection="1">
      <alignment horizontal="center" wrapText="1"/>
      <protection locked="0"/>
    </xf>
    <xf numFmtId="0" fontId="1" fillId="0" borderId="15" xfId="0" applyFont="1" applyBorder="1" applyAlignment="1" applyProtection="1">
      <alignment horizontal="center" wrapText="1"/>
      <protection locked="0"/>
    </xf>
    <xf numFmtId="0" fontId="39" fillId="7" borderId="30" xfId="0" applyFont="1" applyFill="1" applyBorder="1" applyAlignment="1">
      <alignment horizontal="center" vertical="center" wrapText="1"/>
    </xf>
    <xf numFmtId="0" fontId="39" fillId="7" borderId="32" xfId="0" applyFont="1" applyFill="1" applyBorder="1" applyAlignment="1">
      <alignment horizontal="center" vertical="center" wrapText="1"/>
    </xf>
    <xf numFmtId="0" fontId="39" fillId="7" borderId="0" xfId="0" applyFont="1" applyFill="1" applyAlignment="1">
      <alignment horizontal="center" vertical="center"/>
    </xf>
    <xf numFmtId="0" fontId="39" fillId="7" borderId="3" xfId="0" applyFont="1" applyFill="1" applyBorder="1" applyAlignment="1">
      <alignment horizontal="center" vertical="center"/>
    </xf>
    <xf numFmtId="0" fontId="39" fillId="0" borderId="16" xfId="0" applyFont="1" applyBorder="1" applyAlignment="1">
      <alignment horizontal="left" vertical="center" wrapText="1" indent="1"/>
    </xf>
    <xf numFmtId="0" fontId="39" fillId="0" borderId="18" xfId="0" applyFont="1" applyBorder="1" applyAlignment="1">
      <alignment horizontal="left" vertical="center" wrapText="1" indent="1"/>
    </xf>
    <xf numFmtId="0" fontId="39" fillId="7" borderId="32" xfId="0" applyFont="1" applyFill="1" applyBorder="1" applyAlignment="1">
      <alignment horizontal="center" vertical="center"/>
    </xf>
    <xf numFmtId="0" fontId="39" fillId="7" borderId="30" xfId="0" applyFont="1" applyFill="1" applyBorder="1" applyAlignment="1">
      <alignment horizontal="center" vertical="center"/>
    </xf>
    <xf numFmtId="0" fontId="1" fillId="0" borderId="25" xfId="0" applyFont="1" applyBorder="1" applyAlignment="1">
      <alignment horizontal="left" wrapText="1" indent="1"/>
    </xf>
    <xf numFmtId="0" fontId="1" fillId="0" borderId="19" xfId="0" applyFont="1" applyBorder="1" applyAlignment="1">
      <alignment horizontal="left" wrapText="1" indent="1"/>
    </xf>
    <xf numFmtId="0" fontId="1" fillId="0" borderId="20" xfId="0" applyFont="1" applyBorder="1" applyAlignment="1">
      <alignment horizontal="left" wrapText="1" indent="1"/>
    </xf>
    <xf numFmtId="0" fontId="26" fillId="0" borderId="13" xfId="0" applyFont="1" applyBorder="1" applyAlignment="1">
      <alignment horizontal="right" vertical="center" wrapText="1"/>
    </xf>
    <xf numFmtId="0" fontId="26" fillId="0" borderId="14" xfId="0" applyFont="1" applyBorder="1" applyAlignment="1">
      <alignment horizontal="right" vertical="center" wrapText="1"/>
    </xf>
    <xf numFmtId="0" fontId="26" fillId="0" borderId="89" xfId="0" applyFont="1" applyBorder="1" applyAlignment="1">
      <alignment horizontal="right" vertical="center" wrapText="1"/>
    </xf>
    <xf numFmtId="0" fontId="0" fillId="0" borderId="70" xfId="0" applyBorder="1" applyAlignment="1" applyProtection="1">
      <alignment horizontal="center"/>
      <protection locked="0"/>
    </xf>
    <xf numFmtId="0" fontId="0" fillId="0" borderId="72" xfId="0" applyBorder="1" applyAlignment="1" applyProtection="1">
      <alignment horizontal="center"/>
      <protection locked="0"/>
    </xf>
    <xf numFmtId="0" fontId="1" fillId="0" borderId="44" xfId="0" applyFont="1" applyBorder="1" applyAlignment="1" applyProtection="1">
      <alignment horizontal="center" wrapText="1"/>
      <protection locked="0"/>
    </xf>
    <xf numFmtId="0" fontId="1" fillId="0" borderId="46" xfId="0" applyFont="1" applyBorder="1" applyAlignment="1" applyProtection="1">
      <alignment horizontal="center" wrapText="1"/>
      <protection locked="0"/>
    </xf>
    <xf numFmtId="0" fontId="1" fillId="0" borderId="25" xfId="0" applyFont="1" applyBorder="1" applyAlignment="1" applyProtection="1">
      <alignment horizontal="center" wrapText="1"/>
      <protection locked="0"/>
    </xf>
    <xf numFmtId="0" fontId="1" fillId="0" borderId="20" xfId="0" applyFont="1" applyBorder="1" applyAlignment="1" applyProtection="1">
      <alignment horizontal="center" wrapText="1"/>
      <protection locked="0"/>
    </xf>
    <xf numFmtId="0" fontId="1" fillId="0" borderId="70" xfId="0" applyFont="1" applyBorder="1" applyAlignment="1" applyProtection="1">
      <alignment horizontal="center" wrapText="1"/>
      <protection locked="0"/>
    </xf>
    <xf numFmtId="0" fontId="1" fillId="0" borderId="72" xfId="0" applyFont="1" applyBorder="1" applyAlignment="1" applyProtection="1">
      <alignment horizontal="center" wrapText="1"/>
      <protection locked="0"/>
    </xf>
    <xf numFmtId="0" fontId="39" fillId="0" borderId="14" xfId="0" applyFont="1" applyBorder="1" applyAlignment="1" applyProtection="1">
      <alignment horizontal="center" vertical="center"/>
      <protection locked="0"/>
    </xf>
    <xf numFmtId="0" fontId="39" fillId="0" borderId="15" xfId="0" applyFont="1" applyBorder="1" applyAlignment="1" applyProtection="1">
      <alignment horizontal="center" vertical="center"/>
      <protection locked="0"/>
    </xf>
    <xf numFmtId="0" fontId="30" fillId="7" borderId="13" xfId="0" applyFont="1" applyFill="1" applyBorder="1" applyAlignment="1">
      <alignment horizontal="center" vertical="center"/>
    </xf>
    <xf numFmtId="0" fontId="30" fillId="7" borderId="15" xfId="0" applyFont="1" applyFill="1" applyBorder="1" applyAlignment="1">
      <alignment horizontal="center" vertical="center"/>
    </xf>
    <xf numFmtId="0" fontId="39" fillId="0" borderId="12" xfId="0" applyFont="1" applyBorder="1" applyAlignment="1" applyProtection="1">
      <alignment horizontal="center" vertical="center"/>
      <protection locked="0"/>
    </xf>
    <xf numFmtId="0" fontId="30" fillId="7" borderId="9" xfId="0" applyFont="1" applyFill="1" applyBorder="1" applyAlignment="1">
      <alignment horizontal="center" vertical="center"/>
    </xf>
    <xf numFmtId="0" fontId="30" fillId="7" borderId="11" xfId="0" applyFont="1" applyFill="1" applyBorder="1" applyAlignment="1">
      <alignment horizontal="center" vertical="center"/>
    </xf>
    <xf numFmtId="0" fontId="52" fillId="2" borderId="50" xfId="0" applyFont="1" applyFill="1" applyBorder="1" applyAlignment="1">
      <alignment horizontal="center" vertical="center" wrapText="1"/>
    </xf>
    <xf numFmtId="0" fontId="52" fillId="2" borderId="51" xfId="0" applyFont="1" applyFill="1" applyBorder="1" applyAlignment="1">
      <alignment horizontal="center" vertical="center" wrapText="1"/>
    </xf>
    <xf numFmtId="0" fontId="52" fillId="2" borderId="52" xfId="0" applyFont="1" applyFill="1" applyBorder="1" applyAlignment="1">
      <alignment horizontal="center" vertical="center" wrapText="1"/>
    </xf>
    <xf numFmtId="14" fontId="60" fillId="2" borderId="51" xfId="0" applyNumberFormat="1" applyFont="1" applyFill="1" applyBorder="1" applyAlignment="1">
      <alignment horizontal="center" vertical="center"/>
    </xf>
    <xf numFmtId="14" fontId="60" fillId="2" borderId="52" xfId="0" applyNumberFormat="1" applyFont="1" applyFill="1" applyBorder="1" applyAlignment="1">
      <alignment horizontal="center" vertical="center"/>
    </xf>
    <xf numFmtId="14" fontId="60" fillId="2" borderId="53" xfId="0" applyNumberFormat="1" applyFont="1" applyFill="1" applyBorder="1" applyAlignment="1">
      <alignment horizontal="center" vertical="center"/>
    </xf>
    <xf numFmtId="14" fontId="60" fillId="2" borderId="55" xfId="0" applyNumberFormat="1" applyFont="1" applyFill="1" applyBorder="1" applyAlignment="1">
      <alignment horizontal="center" vertical="center"/>
    </xf>
    <xf numFmtId="0" fontId="39" fillId="0" borderId="0" xfId="0" applyFont="1" applyAlignment="1">
      <alignment horizontal="center" vertical="center"/>
    </xf>
    <xf numFmtId="0" fontId="47" fillId="0" borderId="19" xfId="0" applyFont="1" applyBorder="1" applyAlignment="1">
      <alignment vertical="center"/>
    </xf>
    <xf numFmtId="0" fontId="58" fillId="0" borderId="0" xfId="0" applyFont="1" applyAlignment="1">
      <alignment horizontal="right" vertical="center"/>
    </xf>
    <xf numFmtId="0" fontId="59" fillId="0" borderId="0" xfId="0" applyFont="1" applyAlignment="1">
      <alignment horizontal="right" vertical="center"/>
    </xf>
    <xf numFmtId="0" fontId="42" fillId="13" borderId="0" xfId="0" applyFont="1" applyFill="1" applyAlignment="1">
      <alignment horizontal="left" vertical="center" indent="1"/>
    </xf>
    <xf numFmtId="0" fontId="39" fillId="7" borderId="7" xfId="0" applyFont="1" applyFill="1" applyBorder="1" applyAlignment="1">
      <alignment horizontal="center" vertical="center" wrapText="1"/>
    </xf>
    <xf numFmtId="0" fontId="39" fillId="7" borderId="9" xfId="0" applyFont="1" applyFill="1" applyBorder="1" applyAlignment="1">
      <alignment horizontal="center" vertical="center"/>
    </xf>
    <xf numFmtId="0" fontId="39" fillId="7" borderId="10" xfId="0" applyFont="1" applyFill="1" applyBorder="1" applyAlignment="1">
      <alignment horizontal="center" vertical="center"/>
    </xf>
    <xf numFmtId="0" fontId="39" fillId="7" borderId="11" xfId="0" applyFont="1" applyFill="1" applyBorder="1" applyAlignment="1">
      <alignment horizontal="center" vertical="center"/>
    </xf>
    <xf numFmtId="0" fontId="39" fillId="7" borderId="0" xfId="0" applyFont="1" applyFill="1" applyAlignment="1">
      <alignment horizontal="center" vertical="center" wrapText="1"/>
    </xf>
    <xf numFmtId="0" fontId="39" fillId="7" borderId="9" xfId="0" applyFont="1" applyFill="1" applyBorder="1" applyAlignment="1">
      <alignment horizontal="center" vertical="center" wrapText="1"/>
    </xf>
    <xf numFmtId="0" fontId="39" fillId="7" borderId="10" xfId="0" applyFont="1" applyFill="1" applyBorder="1" applyAlignment="1">
      <alignment horizontal="center" vertical="center" wrapText="1"/>
    </xf>
    <xf numFmtId="0" fontId="39" fillId="7" borderId="5"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9" fillId="0" borderId="13" xfId="0" applyFont="1" applyBorder="1" applyAlignment="1" applyProtection="1">
      <alignment horizontal="center" vertical="center" wrapText="1"/>
      <protection locked="0"/>
    </xf>
    <xf numFmtId="0" fontId="39" fillId="0" borderId="14" xfId="0" applyFont="1" applyBorder="1" applyAlignment="1" applyProtection="1">
      <alignment horizontal="center" vertical="center" wrapText="1"/>
      <protection locked="0"/>
    </xf>
    <xf numFmtId="0" fontId="39" fillId="0" borderId="15" xfId="0" applyFont="1" applyBorder="1" applyAlignment="1" applyProtection="1">
      <alignment horizontal="center" vertical="center" wrapText="1"/>
      <protection locked="0"/>
    </xf>
    <xf numFmtId="0" fontId="30" fillId="0" borderId="19" xfId="0" applyFont="1" applyBorder="1" applyAlignment="1">
      <alignment vertical="center" wrapText="1"/>
    </xf>
    <xf numFmtId="0" fontId="27" fillId="8" borderId="23" xfId="0" applyFont="1" applyFill="1" applyBorder="1" applyAlignment="1">
      <alignment horizontal="center" vertical="center"/>
    </xf>
    <xf numFmtId="0" fontId="27" fillId="8" borderId="32" xfId="0" applyFont="1" applyFill="1" applyBorder="1" applyAlignment="1">
      <alignment horizontal="center" vertical="center"/>
    </xf>
    <xf numFmtId="0" fontId="32" fillId="14" borderId="0" xfId="0" applyFont="1" applyFill="1" applyAlignment="1">
      <alignment horizontal="left" vertical="center" indent="1"/>
    </xf>
    <xf numFmtId="0" fontId="27" fillId="0" borderId="19" xfId="0" applyFont="1" applyBorder="1" applyAlignment="1">
      <alignment vertical="center"/>
    </xf>
    <xf numFmtId="0" fontId="27" fillId="8" borderId="24" xfId="0" applyFont="1" applyFill="1" applyBorder="1" applyAlignment="1">
      <alignment horizontal="center" vertical="center"/>
    </xf>
    <xf numFmtId="0" fontId="39" fillId="7" borderId="6"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39" fillId="8" borderId="5" xfId="0" applyFont="1" applyFill="1" applyBorder="1" applyAlignment="1">
      <alignment horizontal="center" vertical="center"/>
    </xf>
    <xf numFmtId="0" fontId="39" fillId="8" borderId="6" xfId="0" applyFont="1" applyFill="1" applyBorder="1" applyAlignment="1">
      <alignment horizontal="center" vertical="center"/>
    </xf>
    <xf numFmtId="0" fontId="39" fillId="0" borderId="3" xfId="0" applyFont="1" applyBorder="1" applyAlignment="1">
      <alignment horizontal="center" vertical="center"/>
    </xf>
    <xf numFmtId="0" fontId="39" fillId="0" borderId="19" xfId="0" applyFont="1" applyBorder="1" applyAlignment="1">
      <alignment horizontal="center" vertical="center"/>
    </xf>
    <xf numFmtId="0" fontId="39" fillId="0" borderId="13" xfId="0" applyFont="1" applyBorder="1" applyAlignment="1" applyProtection="1">
      <alignment vertical="center"/>
      <protection locked="0"/>
    </xf>
    <xf numFmtId="0" fontId="39" fillId="0" borderId="15" xfId="0" applyFont="1" applyBorder="1" applyAlignment="1" applyProtection="1">
      <alignment vertical="center"/>
      <protection locked="0"/>
    </xf>
    <xf numFmtId="0" fontId="39" fillId="0" borderId="13" xfId="0" applyFont="1" applyBorder="1" applyAlignment="1" applyProtection="1">
      <alignment vertical="center" wrapText="1"/>
      <protection locked="0"/>
    </xf>
    <xf numFmtId="0" fontId="39" fillId="0" borderId="15" xfId="0" applyFont="1" applyBorder="1" applyAlignment="1" applyProtection="1">
      <alignment vertical="center" wrapText="1"/>
      <protection locked="0"/>
    </xf>
    <xf numFmtId="0" fontId="30" fillId="7" borderId="16" xfId="0" applyFont="1" applyFill="1" applyBorder="1" applyAlignment="1">
      <alignment horizontal="center" vertical="center"/>
    </xf>
    <xf numFmtId="0" fontId="30" fillId="7" borderId="18" xfId="0" applyFont="1" applyFill="1" applyBorder="1" applyAlignment="1">
      <alignment horizontal="center" vertical="center"/>
    </xf>
    <xf numFmtId="0" fontId="30" fillId="7" borderId="7" xfId="0" applyFont="1" applyFill="1" applyBorder="1" applyAlignment="1">
      <alignment horizontal="center" vertical="center"/>
    </xf>
    <xf numFmtId="0" fontId="30" fillId="7" borderId="8" xfId="0" applyFont="1" applyFill="1" applyBorder="1" applyAlignment="1">
      <alignment horizontal="center" vertical="center"/>
    </xf>
    <xf numFmtId="0" fontId="39" fillId="0" borderId="21" xfId="0" applyFont="1" applyBorder="1" applyAlignment="1" applyProtection="1">
      <alignment horizontal="center" vertical="center"/>
      <protection locked="0"/>
    </xf>
    <xf numFmtId="0" fontId="30" fillId="7" borderId="12" xfId="0" applyFont="1" applyFill="1" applyBorder="1" applyAlignment="1">
      <alignment horizontal="center" vertical="center"/>
    </xf>
    <xf numFmtId="0" fontId="39" fillId="7" borderId="2" xfId="0" applyFont="1" applyFill="1" applyBorder="1" applyAlignment="1">
      <alignment horizontal="center" vertical="center"/>
    </xf>
    <xf numFmtId="0" fontId="39" fillId="7" borderId="6" xfId="0" applyFont="1" applyFill="1" applyBorder="1" applyAlignment="1">
      <alignment horizontal="center" vertical="center"/>
    </xf>
    <xf numFmtId="0" fontId="39" fillId="7" borderId="13" xfId="0" applyFont="1" applyFill="1" applyBorder="1" applyAlignment="1">
      <alignment horizontal="left" vertical="center" wrapText="1" indent="1"/>
    </xf>
    <xf numFmtId="0" fontId="39" fillId="7" borderId="15" xfId="0" applyFont="1" applyFill="1" applyBorder="1" applyAlignment="1">
      <alignment horizontal="left" vertical="center" indent="1"/>
    </xf>
    <xf numFmtId="0" fontId="39" fillId="7" borderId="4" xfId="0" applyFont="1" applyFill="1" applyBorder="1" applyAlignment="1">
      <alignment horizontal="left" vertical="center" wrapText="1" indent="1"/>
    </xf>
    <xf numFmtId="0" fontId="39" fillId="0" borderId="12" xfId="0" applyFont="1" applyBorder="1" applyAlignment="1">
      <alignment horizontal="center" vertical="center"/>
    </xf>
    <xf numFmtId="0" fontId="39" fillId="0" borderId="13" xfId="0" applyFont="1" applyBorder="1" applyAlignment="1">
      <alignment horizontal="center" vertical="center"/>
    </xf>
    <xf numFmtId="0" fontId="39" fillId="0" borderId="15" xfId="0" applyFont="1" applyBorder="1" applyAlignment="1">
      <alignment horizontal="center" vertical="center"/>
    </xf>
    <xf numFmtId="0" fontId="39" fillId="0" borderId="21" xfId="0" applyFont="1" applyBorder="1" applyAlignment="1">
      <alignment horizontal="center" vertical="center"/>
    </xf>
    <xf numFmtId="0" fontId="39" fillId="7" borderId="12" xfId="0" applyFont="1" applyFill="1" applyBorder="1" applyAlignment="1">
      <alignment horizontal="left" vertical="center" wrapText="1" indent="1"/>
    </xf>
    <xf numFmtId="0" fontId="26" fillId="0" borderId="0" xfId="0" applyFont="1" applyAlignment="1">
      <alignment vertical="center"/>
    </xf>
    <xf numFmtId="0" fontId="39" fillId="7" borderId="9" xfId="0" applyFont="1" applyFill="1" applyBorder="1" applyAlignment="1">
      <alignment horizontal="left" vertical="center" wrapText="1" indent="1"/>
    </xf>
    <xf numFmtId="0" fontId="39" fillId="7" borderId="11" xfId="0" applyFont="1" applyFill="1" applyBorder="1" applyAlignment="1">
      <alignment horizontal="left" vertical="center" wrapText="1" indent="1"/>
    </xf>
    <xf numFmtId="0" fontId="1" fillId="0" borderId="90" xfId="0" applyFont="1" applyBorder="1" applyAlignment="1" applyProtection="1">
      <alignment horizontal="center" wrapText="1"/>
      <protection locked="0"/>
    </xf>
    <xf numFmtId="0" fontId="1" fillId="0" borderId="91" xfId="0" applyFont="1" applyBorder="1" applyAlignment="1" applyProtection="1">
      <alignment horizontal="center" wrapText="1"/>
      <protection locked="0"/>
    </xf>
    <xf numFmtId="0" fontId="19" fillId="0" borderId="0" xfId="0" applyFont="1" applyAlignment="1">
      <alignment horizontal="left"/>
    </xf>
    <xf numFmtId="0" fontId="30" fillId="7" borderId="16" xfId="1" applyFont="1" applyFill="1" applyBorder="1" applyAlignment="1">
      <alignment horizontal="center" vertical="center" wrapText="1"/>
    </xf>
    <xf numFmtId="0" fontId="30" fillId="7" borderId="18" xfId="1" applyFont="1" applyFill="1" applyBorder="1" applyAlignment="1">
      <alignment horizontal="center" vertical="center" wrapText="1"/>
    </xf>
    <xf numFmtId="0" fontId="30" fillId="7" borderId="17" xfId="1" applyFont="1" applyFill="1" applyBorder="1" applyAlignment="1">
      <alignment horizontal="center" vertical="center" wrapText="1"/>
    </xf>
    <xf numFmtId="0" fontId="28" fillId="7" borderId="16" xfId="0" applyFont="1" applyFill="1" applyBorder="1" applyAlignment="1">
      <alignment horizontal="center" vertical="center" wrapText="1"/>
    </xf>
    <xf numFmtId="0" fontId="28" fillId="7" borderId="17" xfId="0" applyFont="1" applyFill="1" applyBorder="1" applyAlignment="1">
      <alignment horizontal="center" vertical="center" wrapText="1"/>
    </xf>
    <xf numFmtId="0" fontId="28" fillId="7" borderId="18" xfId="0" applyFont="1" applyFill="1" applyBorder="1" applyAlignment="1">
      <alignment horizontal="center" vertical="center" wrapText="1"/>
    </xf>
    <xf numFmtId="0" fontId="24" fillId="2" borderId="0" xfId="1" applyFont="1" applyFill="1" applyAlignment="1">
      <alignment horizontal="right" vertical="center" wrapText="1"/>
    </xf>
    <xf numFmtId="0" fontId="24" fillId="2" borderId="8" xfId="1" applyFont="1" applyFill="1" applyBorder="1" applyAlignment="1">
      <alignment horizontal="right" vertical="center" wrapText="1"/>
    </xf>
    <xf numFmtId="0" fontId="24" fillId="0" borderId="13" xfId="1" applyFont="1" applyBorder="1" applyAlignment="1" applyProtection="1">
      <alignment horizontal="center" vertical="center" wrapText="1"/>
      <protection locked="0"/>
    </xf>
    <xf numFmtId="0" fontId="24" fillId="0" borderId="14" xfId="1" applyFont="1" applyBorder="1" applyAlignment="1" applyProtection="1">
      <alignment horizontal="center" vertical="center" wrapText="1"/>
      <protection locked="0"/>
    </xf>
    <xf numFmtId="0" fontId="24" fillId="0" borderId="15" xfId="1" applyFont="1" applyBorder="1" applyAlignment="1" applyProtection="1">
      <alignment horizontal="center" vertical="center" wrapText="1"/>
      <protection locked="0"/>
    </xf>
    <xf numFmtId="0" fontId="67" fillId="13" borderId="8" xfId="1" applyFont="1" applyFill="1" applyBorder="1" applyAlignment="1">
      <alignment horizontal="left" vertical="center" wrapText="1" indent="1"/>
    </xf>
    <xf numFmtId="0" fontId="67" fillId="13" borderId="30" xfId="1" applyFont="1" applyFill="1" applyBorder="1" applyAlignment="1">
      <alignment horizontal="left" vertical="center" wrapText="1" indent="1"/>
    </xf>
    <xf numFmtId="0" fontId="67" fillId="13" borderId="7" xfId="1" applyFont="1" applyFill="1" applyBorder="1" applyAlignment="1">
      <alignment horizontal="left" vertical="center" wrapText="1" indent="1"/>
    </xf>
    <xf numFmtId="0" fontId="19" fillId="0" borderId="82" xfId="1" applyFont="1" applyBorder="1" applyAlignment="1">
      <alignment horizontal="left" vertical="center" indent="1"/>
    </xf>
    <xf numFmtId="0" fontId="19" fillId="0" borderId="83" xfId="1" applyFont="1" applyBorder="1" applyAlignment="1">
      <alignment horizontal="left" vertical="center" indent="1"/>
    </xf>
    <xf numFmtId="0" fontId="19" fillId="0" borderId="84" xfId="1" applyFont="1" applyBorder="1" applyAlignment="1">
      <alignment horizontal="left" vertical="center" indent="1"/>
    </xf>
    <xf numFmtId="0" fontId="28" fillId="8" borderId="78" xfId="0" applyFont="1" applyFill="1" applyBorder="1" applyAlignment="1">
      <alignment horizontal="center" vertical="center" wrapText="1"/>
    </xf>
    <xf numFmtId="0" fontId="28" fillId="8" borderId="79" xfId="0" applyFont="1" applyFill="1" applyBorder="1" applyAlignment="1">
      <alignment horizontal="center" vertical="center" wrapText="1"/>
    </xf>
    <xf numFmtId="0" fontId="27" fillId="8" borderId="33" xfId="1" applyFont="1" applyFill="1" applyBorder="1" applyAlignment="1">
      <alignment horizontal="right" vertical="center"/>
    </xf>
    <xf numFmtId="0" fontId="19" fillId="0" borderId="61" xfId="1" applyFont="1" applyBorder="1" applyAlignment="1">
      <alignment horizontal="left" vertical="center" indent="1"/>
    </xf>
    <xf numFmtId="0" fontId="19" fillId="0" borderId="33" xfId="1" applyFont="1" applyBorder="1" applyAlignment="1">
      <alignment horizontal="left" vertical="center" indent="1"/>
    </xf>
    <xf numFmtId="0" fontId="19" fillId="0" borderId="80" xfId="1" applyFont="1" applyBorder="1" applyAlignment="1">
      <alignment horizontal="left" vertical="center" indent="1"/>
    </xf>
    <xf numFmtId="0" fontId="19" fillId="0" borderId="3" xfId="1" applyFont="1" applyBorder="1" applyAlignment="1">
      <alignment horizontal="left" vertical="center" indent="1"/>
    </xf>
    <xf numFmtId="0" fontId="30" fillId="8" borderId="26" xfId="1" applyFont="1" applyFill="1" applyBorder="1" applyAlignment="1">
      <alignment horizontal="center"/>
    </xf>
    <xf numFmtId="0" fontId="30" fillId="8" borderId="27" xfId="1" applyFont="1" applyFill="1" applyBorder="1" applyAlignment="1">
      <alignment horizontal="center"/>
    </xf>
    <xf numFmtId="0" fontId="28" fillId="10" borderId="28" xfId="0" applyFont="1" applyFill="1" applyBorder="1" applyAlignment="1">
      <alignment horizontal="center" vertical="center" wrapText="1"/>
    </xf>
    <xf numFmtId="0" fontId="28" fillId="10" borderId="3" xfId="0" applyFont="1" applyFill="1" applyBorder="1" applyAlignment="1">
      <alignment horizontal="center" vertical="center" wrapText="1"/>
    </xf>
    <xf numFmtId="0" fontId="28" fillId="16" borderId="19" xfId="1" applyFont="1" applyFill="1" applyBorder="1" applyAlignment="1">
      <alignment horizontal="left" vertical="center" wrapText="1"/>
    </xf>
    <xf numFmtId="0" fontId="28" fillId="2" borderId="13" xfId="1" applyFont="1" applyFill="1" applyBorder="1" applyAlignment="1">
      <alignment horizontal="left" vertical="center" wrapText="1" indent="2"/>
    </xf>
    <xf numFmtId="0" fontId="28" fillId="2" borderId="14" xfId="1" applyFont="1" applyFill="1" applyBorder="1" applyAlignment="1">
      <alignment horizontal="left" vertical="center" wrapText="1" indent="2"/>
    </xf>
    <xf numFmtId="0" fontId="28" fillId="2" borderId="15" xfId="1" applyFont="1" applyFill="1" applyBorder="1" applyAlignment="1">
      <alignment horizontal="left" vertical="center" wrapText="1" indent="2"/>
    </xf>
    <xf numFmtId="7" fontId="28" fillId="16" borderId="13" xfId="1" applyNumberFormat="1" applyFont="1" applyFill="1" applyBorder="1" applyAlignment="1">
      <alignment horizontal="right" vertical="center" indent="1"/>
    </xf>
    <xf numFmtId="7" fontId="28" fillId="16" borderId="14" xfId="1" applyNumberFormat="1" applyFont="1" applyFill="1" applyBorder="1" applyAlignment="1">
      <alignment horizontal="right" vertical="center" indent="1"/>
    </xf>
    <xf numFmtId="7" fontId="28" fillId="16" borderId="15" xfId="1" applyNumberFormat="1" applyFont="1" applyFill="1" applyBorder="1" applyAlignment="1">
      <alignment horizontal="right" vertical="center" indent="1"/>
    </xf>
    <xf numFmtId="7" fontId="28" fillId="0" borderId="13" xfId="1" applyNumberFormat="1" applyFont="1" applyBorder="1" applyAlignment="1">
      <alignment horizontal="right" vertical="center" indent="1"/>
    </xf>
    <xf numFmtId="7" fontId="28" fillId="0" borderId="14" xfId="1" applyNumberFormat="1" applyFont="1" applyBorder="1" applyAlignment="1">
      <alignment horizontal="right" vertical="center" indent="1"/>
    </xf>
    <xf numFmtId="7" fontId="28" fillId="0" borderId="15" xfId="1" applyNumberFormat="1" applyFont="1" applyBorder="1" applyAlignment="1">
      <alignment horizontal="right" vertical="center" indent="1"/>
    </xf>
    <xf numFmtId="7" fontId="29" fillId="9" borderId="41" xfId="1" applyNumberFormat="1" applyFont="1" applyFill="1" applyBorder="1" applyAlignment="1">
      <alignment horizontal="right" vertical="center" indent="1"/>
    </xf>
    <xf numFmtId="7" fontId="29" fillId="9" borderId="43" xfId="1" applyNumberFormat="1" applyFont="1" applyFill="1" applyBorder="1" applyAlignment="1">
      <alignment horizontal="right" vertical="center" indent="1"/>
    </xf>
    <xf numFmtId="7" fontId="29" fillId="9" borderId="47" xfId="1" applyNumberFormat="1" applyFont="1" applyFill="1" applyBorder="1" applyAlignment="1">
      <alignment horizontal="right" vertical="center" indent="1"/>
    </xf>
    <xf numFmtId="0" fontId="29" fillId="9" borderId="41" xfId="1" applyFont="1" applyFill="1" applyBorder="1" applyAlignment="1">
      <alignment horizontal="center" vertical="center" wrapText="1"/>
    </xf>
    <xf numFmtId="0" fontId="29" fillId="9" borderId="47" xfId="1" applyFont="1" applyFill="1" applyBorder="1" applyAlignment="1">
      <alignment horizontal="center" vertical="center" wrapText="1"/>
    </xf>
    <xf numFmtId="0" fontId="29" fillId="9" borderId="43" xfId="1" applyFont="1" applyFill="1" applyBorder="1" applyAlignment="1">
      <alignment horizontal="center" vertical="center" wrapText="1"/>
    </xf>
    <xf numFmtId="7" fontId="28" fillId="0" borderId="44" xfId="1" applyNumberFormat="1" applyFont="1" applyBorder="1" applyAlignment="1">
      <alignment horizontal="right" vertical="center" indent="1"/>
    </xf>
    <xf numFmtId="7" fontId="28" fillId="0" borderId="46" xfId="1" applyNumberFormat="1" applyFont="1" applyBorder="1" applyAlignment="1">
      <alignment horizontal="right" vertical="center" indent="1"/>
    </xf>
    <xf numFmtId="7" fontId="28" fillId="0" borderId="45" xfId="1" applyNumberFormat="1" applyFont="1" applyBorder="1" applyAlignment="1">
      <alignment horizontal="right" vertical="center" indent="1"/>
    </xf>
    <xf numFmtId="7" fontId="28" fillId="16" borderId="44" xfId="1" applyNumberFormat="1" applyFont="1" applyFill="1" applyBorder="1" applyAlignment="1">
      <alignment horizontal="right" vertical="center" indent="1"/>
    </xf>
    <xf numFmtId="7" fontId="28" fillId="16" borderId="45" xfId="1" applyNumberFormat="1" applyFont="1" applyFill="1" applyBorder="1" applyAlignment="1">
      <alignment horizontal="right" vertical="center" indent="1"/>
    </xf>
    <xf numFmtId="7" fontId="28" fillId="16" borderId="46" xfId="1" applyNumberFormat="1" applyFont="1" applyFill="1" applyBorder="1" applyAlignment="1">
      <alignment horizontal="right" vertical="center" indent="1"/>
    </xf>
    <xf numFmtId="0" fontId="28" fillId="2" borderId="44" xfId="1" applyFont="1" applyFill="1" applyBorder="1" applyAlignment="1">
      <alignment horizontal="left" vertical="center" wrapText="1" indent="2"/>
    </xf>
    <xf numFmtId="0" fontId="28" fillId="2" borderId="45" xfId="1" applyFont="1" applyFill="1" applyBorder="1" applyAlignment="1">
      <alignment horizontal="left" vertical="center" wrapText="1" indent="2"/>
    </xf>
    <xf numFmtId="0" fontId="28" fillId="2" borderId="46" xfId="1" applyFont="1" applyFill="1" applyBorder="1" applyAlignment="1">
      <alignment horizontal="left" vertical="center" wrapText="1" indent="2"/>
    </xf>
    <xf numFmtId="0" fontId="28" fillId="0" borderId="13" xfId="1" applyFont="1" applyBorder="1" applyAlignment="1">
      <alignment horizontal="left" vertical="center" wrapText="1" indent="2"/>
    </xf>
    <xf numFmtId="0" fontId="28" fillId="0" borderId="14" xfId="1" applyFont="1" applyBorder="1" applyAlignment="1">
      <alignment horizontal="left" vertical="center" wrapText="1" indent="2"/>
    </xf>
    <xf numFmtId="0" fontId="28" fillId="0" borderId="15" xfId="1" applyFont="1" applyBorder="1" applyAlignment="1">
      <alignment horizontal="left" vertical="center" wrapText="1" indent="2"/>
    </xf>
    <xf numFmtId="49" fontId="40" fillId="10" borderId="77" xfId="1" applyNumberFormat="1" applyFont="1" applyFill="1" applyBorder="1" applyAlignment="1">
      <alignment horizontal="left" vertical="center" indent="1"/>
    </xf>
    <xf numFmtId="49" fontId="40" fillId="10" borderId="78" xfId="1" applyNumberFormat="1" applyFont="1" applyFill="1" applyBorder="1" applyAlignment="1">
      <alignment horizontal="left" vertical="center" indent="1"/>
    </xf>
    <xf numFmtId="0" fontId="30" fillId="8" borderId="26" xfId="1" applyFont="1" applyFill="1" applyBorder="1" applyAlignment="1">
      <alignment horizontal="center" vertical="center"/>
    </xf>
    <xf numFmtId="0" fontId="30" fillId="8" borderId="27" xfId="1" applyFont="1" applyFill="1" applyBorder="1" applyAlignment="1">
      <alignment horizontal="center" vertical="center"/>
    </xf>
    <xf numFmtId="171" fontId="26" fillId="10" borderId="9" xfId="0" applyNumberFormat="1" applyFont="1" applyFill="1" applyBorder="1" applyAlignment="1">
      <alignment horizontal="center" vertical="center"/>
    </xf>
    <xf numFmtId="0" fontId="30" fillId="0" borderId="61" xfId="0" quotePrefix="1" applyFont="1" applyBorder="1" applyAlignment="1">
      <alignment horizontal="left" vertical="center" wrapText="1" indent="1"/>
    </xf>
    <xf numFmtId="0" fontId="30" fillId="0" borderId="33" xfId="0" applyFont="1" applyBorder="1" applyAlignment="1">
      <alignment horizontal="left" vertical="center" wrapText="1" indent="1"/>
    </xf>
    <xf numFmtId="0" fontId="30" fillId="0" borderId="73" xfId="0" applyFont="1" applyBorder="1" applyAlignment="1">
      <alignment horizontal="left" vertical="center" wrapText="1" indent="1"/>
    </xf>
    <xf numFmtId="0" fontId="30" fillId="0" borderId="37" xfId="0" applyFont="1" applyBorder="1" applyAlignment="1">
      <alignment horizontal="left" vertical="center" wrapText="1" indent="1"/>
    </xf>
    <xf numFmtId="0" fontId="30" fillId="0" borderId="0" xfId="0" applyFont="1" applyAlignment="1">
      <alignment horizontal="left" vertical="center" wrapText="1" indent="1"/>
    </xf>
    <xf numFmtId="0" fontId="30" fillId="0" borderId="69" xfId="0" applyFont="1" applyBorder="1" applyAlignment="1">
      <alignment horizontal="left" vertical="center" wrapText="1" indent="1"/>
    </xf>
    <xf numFmtId="0" fontId="30" fillId="0" borderId="56" xfId="0" applyFont="1" applyBorder="1" applyAlignment="1">
      <alignment horizontal="left" vertical="center" wrapText="1" indent="1"/>
    </xf>
    <xf numFmtId="0" fontId="30" fillId="0" borderId="74" xfId="0" applyFont="1" applyBorder="1" applyAlignment="1">
      <alignment horizontal="left" vertical="center" wrapText="1" indent="1"/>
    </xf>
    <xf numFmtId="0" fontId="30" fillId="0" borderId="57" xfId="0" applyFont="1" applyBorder="1" applyAlignment="1">
      <alignment horizontal="left" vertical="center" wrapText="1" indent="1"/>
    </xf>
    <xf numFmtId="0" fontId="33" fillId="0" borderId="34" xfId="0" applyFont="1" applyBorder="1" applyAlignment="1">
      <alignment horizontal="center" vertical="center"/>
    </xf>
    <xf numFmtId="171" fontId="26" fillId="8" borderId="22" xfId="14" applyNumberFormat="1" applyFont="1" applyFill="1" applyBorder="1" applyAlignment="1" applyProtection="1">
      <alignment horizontal="center" vertical="center"/>
    </xf>
    <xf numFmtId="0" fontId="19" fillId="0" borderId="0" xfId="1" applyFont="1"/>
    <xf numFmtId="0" fontId="6" fillId="0" borderId="0" xfId="1" applyFont="1" applyAlignment="1">
      <alignment horizontal="right" wrapText="1"/>
    </xf>
    <xf numFmtId="0" fontId="6" fillId="0" borderId="0" xfId="1" applyFont="1" applyAlignment="1">
      <alignment horizontal="right"/>
    </xf>
    <xf numFmtId="0" fontId="33" fillId="10" borderId="25" xfId="0" applyFont="1" applyFill="1" applyBorder="1" applyAlignment="1">
      <alignment horizontal="center" vertical="center" wrapText="1"/>
    </xf>
    <xf numFmtId="14" fontId="61" fillId="0" borderId="51" xfId="1" applyNumberFormat="1" applyFont="1" applyBorder="1" applyAlignment="1">
      <alignment horizontal="center" vertical="center"/>
    </xf>
    <xf numFmtId="14" fontId="61" fillId="0" borderId="52" xfId="1" applyNumberFormat="1" applyFont="1" applyBorder="1" applyAlignment="1">
      <alignment horizontal="center" vertical="center"/>
    </xf>
    <xf numFmtId="14" fontId="61" fillId="0" borderId="53" xfId="1" applyNumberFormat="1" applyFont="1" applyBorder="1" applyAlignment="1">
      <alignment horizontal="center" vertical="center"/>
    </xf>
    <xf numFmtId="14" fontId="61" fillId="0" borderId="55" xfId="1" applyNumberFormat="1" applyFont="1" applyBorder="1" applyAlignment="1">
      <alignment horizontal="center" vertical="center"/>
    </xf>
    <xf numFmtId="0" fontId="28" fillId="0" borderId="7" xfId="0" applyFont="1" applyBorder="1" applyAlignment="1">
      <alignment horizontal="left" vertical="center" wrapText="1" indent="1"/>
    </xf>
    <xf numFmtId="0" fontId="28" fillId="0" borderId="0" xfId="0" applyFont="1" applyAlignment="1">
      <alignment horizontal="left" vertical="center" wrapText="1" indent="1"/>
    </xf>
    <xf numFmtId="0" fontId="52" fillId="0" borderId="49" xfId="1" applyFont="1" applyBorder="1" applyAlignment="1">
      <alignment horizontal="center" vertical="center" wrapText="1"/>
    </xf>
    <xf numFmtId="0" fontId="52" fillId="0" borderId="50" xfId="1" applyFont="1" applyBorder="1" applyAlignment="1">
      <alignment horizontal="center" vertical="center" wrapText="1"/>
    </xf>
    <xf numFmtId="0" fontId="52" fillId="0" borderId="51" xfId="1" applyFont="1" applyBorder="1" applyAlignment="1">
      <alignment horizontal="center" vertical="center" wrapText="1"/>
    </xf>
    <xf numFmtId="0" fontId="52" fillId="0" borderId="52" xfId="1" applyFont="1" applyBorder="1" applyAlignment="1">
      <alignment horizontal="center" vertical="center" wrapText="1"/>
    </xf>
    <xf numFmtId="49" fontId="67" fillId="13" borderId="0" xfId="1" applyNumberFormat="1" applyFont="1" applyFill="1" applyAlignment="1">
      <alignment horizontal="left" vertical="center" indent="1"/>
    </xf>
    <xf numFmtId="0" fontId="19" fillId="0" borderId="0" xfId="1" quotePrefix="1" applyFont="1" applyAlignment="1">
      <alignment vertical="center" wrapText="1"/>
    </xf>
    <xf numFmtId="0" fontId="33" fillId="10" borderId="5" xfId="0" applyFont="1" applyFill="1" applyBorder="1" applyAlignment="1">
      <alignment horizontal="center" vertical="center"/>
    </xf>
    <xf numFmtId="0" fontId="33" fillId="10" borderId="2" xfId="0" applyFont="1" applyFill="1" applyBorder="1" applyAlignment="1">
      <alignment horizontal="center" vertical="center"/>
    </xf>
    <xf numFmtId="0" fontId="33" fillId="10" borderId="6" xfId="0" applyFont="1" applyFill="1" applyBorder="1" applyAlignment="1">
      <alignment horizontal="center" vertical="center"/>
    </xf>
    <xf numFmtId="14" fontId="26" fillId="0" borderId="13" xfId="0" applyNumberFormat="1" applyFont="1" applyBorder="1" applyAlignment="1" applyProtection="1">
      <alignment horizontal="center" vertical="center" wrapText="1"/>
      <protection locked="0"/>
    </xf>
    <xf numFmtId="14" fontId="44" fillId="0" borderId="15" xfId="0" applyNumberFormat="1" applyFont="1" applyBorder="1" applyAlignment="1" applyProtection="1">
      <alignment horizontal="center" vertical="center" wrapText="1"/>
      <protection locked="0"/>
    </xf>
    <xf numFmtId="0" fontId="27" fillId="2" borderId="0" xfId="1" applyFont="1" applyFill="1" applyAlignment="1">
      <alignment horizontal="right" vertical="center"/>
    </xf>
    <xf numFmtId="0" fontId="27" fillId="9" borderId="41" xfId="1" applyFont="1" applyFill="1" applyBorder="1" applyAlignment="1">
      <alignment horizontal="right" vertical="center" indent="1"/>
    </xf>
    <xf numFmtId="0" fontId="27" fillId="9" borderId="47" xfId="1" applyFont="1" applyFill="1" applyBorder="1" applyAlignment="1">
      <alignment horizontal="right" vertical="center" indent="1"/>
    </xf>
    <xf numFmtId="0" fontId="27" fillId="9" borderId="43" xfId="1" applyFont="1" applyFill="1" applyBorder="1" applyAlignment="1">
      <alignment horizontal="right" vertical="center" indent="1"/>
    </xf>
    <xf numFmtId="49" fontId="19" fillId="9" borderId="41" xfId="1" applyNumberFormat="1" applyFont="1" applyFill="1" applyBorder="1" applyAlignment="1">
      <alignment horizontal="right" vertical="center" indent="1"/>
    </xf>
    <xf numFmtId="49" fontId="19" fillId="9" borderId="47" xfId="1" applyNumberFormat="1" applyFont="1" applyFill="1" applyBorder="1" applyAlignment="1">
      <alignment horizontal="right" vertical="center" indent="1"/>
    </xf>
    <xf numFmtId="49" fontId="19" fillId="9" borderId="43" xfId="1" applyNumberFormat="1" applyFont="1" applyFill="1" applyBorder="1" applyAlignment="1">
      <alignment horizontal="right" vertical="center" indent="1"/>
    </xf>
    <xf numFmtId="0" fontId="27" fillId="2" borderId="74" xfId="1" applyFont="1" applyFill="1" applyBorder="1" applyAlignment="1">
      <alignment horizontal="right" vertical="center"/>
    </xf>
    <xf numFmtId="0" fontId="27" fillId="2" borderId="19" xfId="1" applyFont="1" applyFill="1" applyBorder="1" applyAlignment="1">
      <alignment horizontal="right" vertical="center" wrapText="1"/>
    </xf>
    <xf numFmtId="0" fontId="2" fillId="6" borderId="25" xfId="0" applyFont="1" applyFill="1" applyBorder="1" applyAlignment="1" applyProtection="1">
      <alignment horizontal="center" vertical="center" wrapText="1"/>
      <protection locked="0"/>
    </xf>
    <xf numFmtId="0" fontId="2" fillId="6" borderId="20" xfId="0" applyFont="1" applyFill="1" applyBorder="1" applyAlignment="1" applyProtection="1">
      <alignment horizontal="center" vertical="center" wrapText="1"/>
      <protection locked="0"/>
    </xf>
    <xf numFmtId="0" fontId="27" fillId="0" borderId="70" xfId="0" applyFont="1" applyBorder="1" applyAlignment="1">
      <alignment horizontal="left" vertical="center" indent="1"/>
    </xf>
    <xf numFmtId="0" fontId="27" fillId="0" borderId="71" xfId="0" applyFont="1" applyBorder="1" applyAlignment="1">
      <alignment horizontal="left" vertical="center" indent="1"/>
    </xf>
    <xf numFmtId="0" fontId="27" fillId="0" borderId="72" xfId="0" applyFont="1" applyBorder="1" applyAlignment="1">
      <alignment horizontal="left" vertical="center" indent="1"/>
    </xf>
    <xf numFmtId="0" fontId="43" fillId="12" borderId="0" xfId="0" applyFont="1" applyFill="1" applyAlignment="1">
      <alignment horizontal="left" vertical="center" indent="1"/>
    </xf>
    <xf numFmtId="0" fontId="39" fillId="8" borderId="7" xfId="0" applyFont="1" applyFill="1" applyBorder="1" applyAlignment="1">
      <alignment horizontal="center"/>
    </xf>
    <xf numFmtId="0" fontId="39" fillId="8" borderId="8" xfId="0" applyFont="1" applyFill="1" applyBorder="1" applyAlignment="1">
      <alignment horizontal="center"/>
    </xf>
    <xf numFmtId="14" fontId="60" fillId="2" borderId="0" xfId="0" applyNumberFormat="1" applyFont="1" applyFill="1" applyAlignment="1">
      <alignment horizontal="center" vertical="center"/>
    </xf>
    <xf numFmtId="14" fontId="60" fillId="2" borderId="54" xfId="0" applyNumberFormat="1" applyFont="1" applyFill="1" applyBorder="1" applyAlignment="1">
      <alignment horizontal="center" vertical="center"/>
    </xf>
    <xf numFmtId="0" fontId="39" fillId="8" borderId="0" xfId="0" applyFont="1" applyFill="1" applyAlignment="1">
      <alignment horizontal="center"/>
    </xf>
    <xf numFmtId="0" fontId="39" fillId="0" borderId="9" xfId="0" applyFont="1" applyBorder="1" applyAlignment="1" applyProtection="1">
      <alignment horizontal="center" vertical="center" wrapText="1"/>
      <protection locked="0"/>
    </xf>
    <xf numFmtId="0" fontId="39" fillId="0" borderId="11" xfId="0" applyFont="1" applyBorder="1" applyAlignment="1" applyProtection="1">
      <alignment horizontal="center" vertical="center" wrapText="1"/>
      <protection locked="0"/>
    </xf>
    <xf numFmtId="0" fontId="39" fillId="17" borderId="9" xfId="0" applyFont="1" applyFill="1" applyBorder="1" applyAlignment="1" applyProtection="1">
      <alignment horizontal="center" vertical="center" wrapText="1"/>
      <protection locked="0"/>
    </xf>
    <xf numFmtId="0" fontId="39" fillId="17" borderId="11" xfId="0" applyFont="1" applyFill="1" applyBorder="1" applyAlignment="1" applyProtection="1">
      <alignment horizontal="center" vertical="center" wrapText="1"/>
      <protection locked="0"/>
    </xf>
    <xf numFmtId="0" fontId="38" fillId="0" borderId="19" xfId="9" applyFont="1" applyBorder="1" applyAlignment="1">
      <alignment horizontal="center" vertical="center" wrapText="1"/>
    </xf>
    <xf numFmtId="0" fontId="38" fillId="0" borderId="0" xfId="9" applyFont="1" applyBorder="1" applyAlignment="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39" fillId="0" borderId="25" xfId="0" applyFont="1" applyBorder="1" applyAlignment="1">
      <alignment horizontal="left" vertical="center" wrapText="1" indent="1"/>
    </xf>
    <xf numFmtId="0" fontId="39" fillId="0" borderId="20" xfId="0" applyFont="1" applyBorder="1" applyAlignment="1">
      <alignment horizontal="left" vertical="center" wrapText="1" indent="1"/>
    </xf>
    <xf numFmtId="0" fontId="1" fillId="0" borderId="16" xfId="0" applyFont="1" applyBorder="1" applyAlignment="1">
      <alignment horizontal="left" vertical="center" wrapText="1" indent="1"/>
    </xf>
    <xf numFmtId="0" fontId="2" fillId="0" borderId="18" xfId="0" applyFont="1" applyBorder="1" applyAlignment="1">
      <alignment horizontal="left" vertical="center" wrapText="1" indent="1"/>
    </xf>
    <xf numFmtId="0" fontId="1" fillId="0" borderId="13" xfId="9" applyFont="1" applyBorder="1" applyAlignment="1">
      <alignment horizontal="left" vertical="center" wrapText="1" indent="1"/>
    </xf>
    <xf numFmtId="0" fontId="2" fillId="0" borderId="15" xfId="9" applyFont="1" applyBorder="1" applyAlignment="1">
      <alignment horizontal="left" vertical="center" wrapText="1" indent="1"/>
    </xf>
    <xf numFmtId="0" fontId="39" fillId="0" borderId="13" xfId="0" applyFont="1" applyBorder="1" applyAlignment="1">
      <alignment horizontal="left" vertical="center" wrapText="1" indent="1"/>
    </xf>
    <xf numFmtId="0" fontId="39" fillId="0" borderId="15" xfId="0" applyFont="1" applyBorder="1" applyAlignment="1">
      <alignment horizontal="left" vertical="center" wrapText="1" indent="1"/>
    </xf>
    <xf numFmtId="0" fontId="9" fillId="0" borderId="0" xfId="0" applyFont="1" applyAlignment="1">
      <alignment horizontal="left" vertical="center"/>
    </xf>
    <xf numFmtId="0" fontId="2" fillId="7" borderId="22" xfId="0" applyFont="1" applyFill="1" applyBorder="1" applyAlignment="1">
      <alignment horizontal="center" vertical="center"/>
    </xf>
    <xf numFmtId="0" fontId="2" fillId="7" borderId="31"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24"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25" xfId="9" applyFont="1" applyBorder="1" applyAlignment="1">
      <alignment horizontal="left" vertical="center" wrapText="1" indent="1"/>
    </xf>
    <xf numFmtId="0" fontId="2" fillId="0" borderId="20" xfId="9" applyFont="1" applyBorder="1" applyAlignment="1">
      <alignment horizontal="left" vertical="center" wrapText="1" indent="1"/>
    </xf>
    <xf numFmtId="0" fontId="1" fillId="0" borderId="9" xfId="9" applyFont="1" applyBorder="1" applyAlignment="1">
      <alignment horizontal="left" vertical="center" wrapText="1" indent="1"/>
    </xf>
    <xf numFmtId="0" fontId="2" fillId="0" borderId="11" xfId="9" applyFont="1" applyBorder="1" applyAlignment="1">
      <alignment horizontal="left" vertical="center" wrapText="1" indent="1"/>
    </xf>
    <xf numFmtId="0" fontId="39" fillId="0" borderId="5"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2" fillId="8" borderId="0" xfId="0" applyFont="1" applyFill="1" applyAlignment="1">
      <alignment horizontal="center" vertical="center"/>
    </xf>
    <xf numFmtId="0" fontId="35" fillId="0" borderId="19" xfId="0" applyFont="1" applyBorder="1" applyAlignment="1">
      <alignment horizontal="left" vertical="center"/>
    </xf>
    <xf numFmtId="0" fontId="35" fillId="0" borderId="0" xfId="0" applyFont="1" applyAlignment="1">
      <alignment horizontal="left" vertical="center"/>
    </xf>
    <xf numFmtId="0" fontId="39" fillId="7" borderId="21" xfId="0" applyFont="1" applyFill="1" applyBorder="1" applyAlignment="1">
      <alignment horizontal="center" vertical="center"/>
    </xf>
    <xf numFmtId="0" fontId="1" fillId="0" borderId="13" xfId="0" applyFont="1" applyBorder="1" applyAlignment="1">
      <alignment horizontal="left" vertical="center" wrapText="1" indent="1"/>
    </xf>
    <xf numFmtId="0" fontId="2" fillId="0" borderId="15" xfId="0" applyFont="1" applyBorder="1" applyAlignment="1">
      <alignment horizontal="left" vertical="center" wrapText="1" indent="1"/>
    </xf>
    <xf numFmtId="0" fontId="2" fillId="6" borderId="9" xfId="0" applyFont="1" applyFill="1" applyBorder="1" applyAlignment="1" applyProtection="1">
      <alignment horizontal="center" vertical="center" wrapText="1"/>
      <protection locked="0"/>
    </xf>
    <xf numFmtId="0" fontId="2" fillId="6" borderId="11" xfId="0" applyFont="1" applyFill="1" applyBorder="1" applyAlignment="1" applyProtection="1">
      <alignment horizontal="center" vertical="center" wrapText="1"/>
      <protection locked="0"/>
    </xf>
    <xf numFmtId="0" fontId="2" fillId="0" borderId="13" xfId="0" applyFont="1" applyBorder="1" applyAlignment="1">
      <alignment horizontal="left" vertical="center" wrapText="1" indent="1"/>
    </xf>
    <xf numFmtId="0" fontId="1" fillId="0" borderId="25" xfId="0" applyFont="1" applyBorder="1" applyAlignment="1">
      <alignment horizontal="left" vertical="center" wrapText="1" indent="1"/>
    </xf>
    <xf numFmtId="0" fontId="2" fillId="0" borderId="20" xfId="0" applyFont="1" applyBorder="1" applyAlignment="1">
      <alignment horizontal="left" vertical="center" wrapText="1" indent="1"/>
    </xf>
    <xf numFmtId="0" fontId="38" fillId="0" borderId="33"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lignment horizontal="left" vertical="center" wrapText="1" indent="1"/>
    </xf>
    <xf numFmtId="0" fontId="2" fillId="0" borderId="11" xfId="0" applyFont="1" applyBorder="1" applyAlignment="1">
      <alignment horizontal="left" vertical="center" wrapText="1" indent="1"/>
    </xf>
    <xf numFmtId="0" fontId="39" fillId="0" borderId="13" xfId="9" applyFont="1" applyBorder="1" applyAlignment="1">
      <alignment horizontal="left" vertical="center" wrapText="1" indent="1"/>
    </xf>
    <xf numFmtId="0" fontId="39" fillId="0" borderId="15" xfId="9" applyFont="1" applyBorder="1" applyAlignment="1">
      <alignment horizontal="left" vertical="center" wrapText="1" indent="1"/>
    </xf>
    <xf numFmtId="0" fontId="69" fillId="15" borderId="0" xfId="12" applyFont="1" applyFill="1" applyBorder="1" applyAlignment="1">
      <alignment horizontal="left" vertical="center" wrapText="1" indent="1"/>
    </xf>
    <xf numFmtId="0" fontId="39" fillId="0" borderId="9" xfId="9" applyFont="1" applyBorder="1" applyAlignment="1">
      <alignment horizontal="left" vertical="center" wrapText="1" indent="1"/>
    </xf>
    <xf numFmtId="0" fontId="39" fillId="0" borderId="11" xfId="9" applyFont="1" applyBorder="1" applyAlignment="1">
      <alignment horizontal="left" vertical="center" wrapText="1" indent="1"/>
    </xf>
    <xf numFmtId="0" fontId="39" fillId="6" borderId="7" xfId="0" applyFont="1" applyFill="1" applyBorder="1" applyAlignment="1" applyProtection="1">
      <alignment horizontal="center" vertical="center" wrapText="1"/>
      <protection locked="0"/>
    </xf>
    <xf numFmtId="0" fontId="39" fillId="6" borderId="8" xfId="0" applyFont="1" applyFill="1" applyBorder="1" applyAlignment="1" applyProtection="1">
      <alignment horizontal="center" vertical="center" wrapText="1"/>
      <protection locked="0"/>
    </xf>
    <xf numFmtId="0" fontId="48" fillId="14" borderId="0" xfId="0" applyFont="1" applyFill="1" applyAlignment="1">
      <alignment horizontal="left" vertical="center" wrapText="1" indent="1"/>
    </xf>
    <xf numFmtId="0" fontId="26" fillId="0" borderId="0" xfId="0" applyFont="1" applyAlignment="1">
      <alignment horizontal="left" vertical="center" indent="1"/>
    </xf>
    <xf numFmtId="0" fontId="19" fillId="0" borderId="0" xfId="0" applyFont="1" applyAlignment="1">
      <alignment horizontal="center" vertical="center"/>
    </xf>
    <xf numFmtId="0" fontId="58" fillId="0" borderId="37" xfId="0" applyFont="1" applyBorder="1" applyAlignment="1">
      <alignment horizontal="right" vertical="center"/>
    </xf>
    <xf numFmtId="0" fontId="39" fillId="0" borderId="13" xfId="9" applyFont="1" applyBorder="1" applyAlignment="1" applyProtection="1">
      <alignment horizontal="center" vertical="center" wrapText="1"/>
      <protection locked="0"/>
    </xf>
    <xf numFmtId="0" fontId="39" fillId="0" borderId="15" xfId="9" applyFont="1" applyBorder="1" applyAlignment="1" applyProtection="1">
      <alignment horizontal="center" vertical="center" wrapText="1"/>
      <protection locked="0"/>
    </xf>
    <xf numFmtId="0" fontId="1" fillId="6" borderId="25" xfId="0" applyFont="1" applyFill="1" applyBorder="1" applyAlignment="1" applyProtection="1">
      <alignment horizontal="center" vertical="center" wrapText="1"/>
      <protection locked="0"/>
    </xf>
    <xf numFmtId="0" fontId="1" fillId="6" borderId="20" xfId="0" applyFont="1" applyFill="1" applyBorder="1" applyAlignment="1" applyProtection="1">
      <alignment horizontal="center" vertical="center" wrapText="1"/>
      <protection locked="0"/>
    </xf>
    <xf numFmtId="0" fontId="1" fillId="0" borderId="13" xfId="0" applyFont="1" applyBorder="1" applyAlignment="1" applyProtection="1">
      <alignment horizontal="left" vertical="center" wrapText="1" indent="1"/>
      <protection locked="0"/>
    </xf>
    <xf numFmtId="0" fontId="1" fillId="0" borderId="15" xfId="0" applyFont="1" applyBorder="1" applyAlignment="1" applyProtection="1">
      <alignment horizontal="left" vertical="center" wrapText="1" indent="1"/>
      <protection locked="0"/>
    </xf>
    <xf numFmtId="0" fontId="1" fillId="0" borderId="14" xfId="0" applyFont="1" applyBorder="1" applyAlignment="1" applyProtection="1">
      <alignment horizontal="left" vertical="center" wrapText="1" indent="1"/>
      <protection locked="0"/>
    </xf>
    <xf numFmtId="0" fontId="1" fillId="0" borderId="13" xfId="0" applyFont="1" applyBorder="1" applyAlignment="1" applyProtection="1">
      <alignment horizontal="left" wrapText="1" indent="1"/>
      <protection locked="0"/>
    </xf>
    <xf numFmtId="0" fontId="1" fillId="0" borderId="14" xfId="0" applyFont="1" applyBorder="1" applyAlignment="1" applyProtection="1">
      <alignment horizontal="left" wrapText="1" indent="1"/>
      <protection locked="0"/>
    </xf>
    <xf numFmtId="0" fontId="1" fillId="0" borderId="15" xfId="0" applyFont="1" applyBorder="1" applyAlignment="1" applyProtection="1">
      <alignment horizontal="left" wrapText="1" indent="1"/>
      <protection locked="0"/>
    </xf>
    <xf numFmtId="0" fontId="4" fillId="0" borderId="25" xfId="0" applyFont="1" applyBorder="1" applyAlignment="1" applyProtection="1">
      <alignment horizontal="left" vertical="center" wrapText="1" indent="1"/>
      <protection locked="0"/>
    </xf>
    <xf numFmtId="0" fontId="4" fillId="0" borderId="19" xfId="0" applyFont="1" applyBorder="1" applyAlignment="1" applyProtection="1">
      <alignment horizontal="left" vertical="center" wrapText="1" indent="1"/>
      <protection locked="0"/>
    </xf>
    <xf numFmtId="0" fontId="4" fillId="0" borderId="20" xfId="0" applyFont="1" applyBorder="1" applyAlignment="1" applyProtection="1">
      <alignment horizontal="left" vertical="center" wrapText="1" indent="1"/>
      <protection locked="0"/>
    </xf>
    <xf numFmtId="0" fontId="0" fillId="0" borderId="7" xfId="0" applyBorder="1" applyAlignment="1" applyProtection="1">
      <alignment horizontal="left" vertical="center" wrapText="1" indent="1"/>
      <protection locked="0"/>
    </xf>
    <xf numFmtId="0" fontId="0" fillId="0" borderId="0" xfId="0" applyAlignment="1" applyProtection="1">
      <alignment horizontal="left" vertical="center" wrapText="1" indent="1"/>
      <protection locked="0"/>
    </xf>
    <xf numFmtId="0" fontId="0" fillId="0" borderId="8" xfId="0" applyBorder="1" applyAlignment="1" applyProtection="1">
      <alignment horizontal="left" vertical="center" wrapText="1" indent="1"/>
      <protection locked="0"/>
    </xf>
    <xf numFmtId="0" fontId="0" fillId="0" borderId="9" xfId="0" applyBorder="1" applyAlignment="1" applyProtection="1">
      <alignment horizontal="left" vertical="center" wrapText="1" indent="1"/>
      <protection locked="0"/>
    </xf>
    <xf numFmtId="0" fontId="0" fillId="0" borderId="10" xfId="0" applyBorder="1" applyAlignment="1" applyProtection="1">
      <alignment horizontal="left" vertical="center" wrapText="1" indent="1"/>
      <protection locked="0"/>
    </xf>
    <xf numFmtId="0" fontId="0" fillId="0" borderId="11" xfId="0" applyBorder="1" applyAlignment="1" applyProtection="1">
      <alignment horizontal="left" vertical="center" wrapText="1" indent="1"/>
      <protection locked="0"/>
    </xf>
    <xf numFmtId="0" fontId="4" fillId="0" borderId="13" xfId="0" applyFont="1" applyBorder="1" applyAlignment="1" applyProtection="1">
      <alignment horizontal="left" vertical="center" wrapText="1" indent="1"/>
      <protection locked="0"/>
    </xf>
    <xf numFmtId="0" fontId="4" fillId="0" borderId="14" xfId="0" applyFont="1" applyBorder="1" applyAlignment="1" applyProtection="1">
      <alignment horizontal="left" vertical="center" wrapText="1" indent="1"/>
      <protection locked="0"/>
    </xf>
    <xf numFmtId="0" fontId="4" fillId="0" borderId="15" xfId="0" applyFont="1" applyBorder="1" applyAlignment="1" applyProtection="1">
      <alignment horizontal="left" vertical="center" wrapText="1" indent="1"/>
      <protection locked="0"/>
    </xf>
    <xf numFmtId="0" fontId="5" fillId="7" borderId="9"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32" fillId="14" borderId="0" xfId="0" applyFont="1" applyFill="1" applyAlignment="1">
      <alignment horizontal="left" vertical="center" wrapText="1" indent="1"/>
    </xf>
    <xf numFmtId="0" fontId="33" fillId="0" borderId="19" xfId="0" applyFont="1" applyBorder="1"/>
    <xf numFmtId="0" fontId="33" fillId="0" borderId="0" xfId="0" applyFont="1"/>
    <xf numFmtId="0" fontId="1" fillId="0" borderId="12" xfId="0" applyFont="1" applyBorder="1" applyAlignment="1" applyProtection="1">
      <alignment horizontal="center" vertical="center" wrapText="1"/>
      <protection locked="0"/>
    </xf>
    <xf numFmtId="0" fontId="1" fillId="0" borderId="12" xfId="0" applyFont="1" applyBorder="1" applyAlignment="1" applyProtection="1">
      <alignment horizontal="left" wrapText="1" inden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33" fillId="10" borderId="2" xfId="0" applyFont="1" applyFill="1" applyBorder="1" applyAlignment="1">
      <alignment horizontal="center" vertical="center" wrapText="1"/>
    </xf>
    <xf numFmtId="175" fontId="26" fillId="8" borderId="10" xfId="0" applyNumberFormat="1" applyFont="1" applyFill="1" applyBorder="1" applyAlignment="1">
      <alignment horizontal="center" vertical="center"/>
    </xf>
    <xf numFmtId="0" fontId="33" fillId="10" borderId="20" xfId="0" applyFont="1" applyFill="1" applyBorder="1" applyAlignment="1">
      <alignment horizontal="center" vertical="center"/>
    </xf>
    <xf numFmtId="171" fontId="26" fillId="10" borderId="11" xfId="0" applyNumberFormat="1" applyFont="1" applyFill="1" applyBorder="1" applyAlignment="1">
      <alignment horizontal="center" vertical="center"/>
    </xf>
    <xf numFmtId="0" fontId="1" fillId="8" borderId="22"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0" fillId="0" borderId="19" xfId="0" applyBorder="1"/>
    <xf numFmtId="0" fontId="4" fillId="0" borderId="12" xfId="0" applyFont="1" applyBorder="1" applyAlignment="1" applyProtection="1">
      <alignment horizontal="left" vertical="center" wrapText="1" indent="1"/>
      <protection locked="0"/>
    </xf>
    <xf numFmtId="0" fontId="4" fillId="0" borderId="12" xfId="0" applyFont="1" applyBorder="1" applyAlignment="1" applyProtection="1">
      <alignment horizontal="left" wrapText="1" indent="1"/>
      <protection locked="0"/>
    </xf>
    <xf numFmtId="0" fontId="4" fillId="0" borderId="13" xfId="0" applyFont="1" applyBorder="1" applyAlignment="1" applyProtection="1">
      <alignment horizontal="left" wrapText="1" indent="1"/>
      <protection locked="0"/>
    </xf>
    <xf numFmtId="0" fontId="4" fillId="0" borderId="14" xfId="0" applyFont="1" applyBorder="1" applyAlignment="1" applyProtection="1">
      <alignment horizontal="left" wrapText="1" indent="1"/>
      <protection locked="0"/>
    </xf>
    <xf numFmtId="0" fontId="4" fillId="0" borderId="15" xfId="0" applyFont="1" applyBorder="1" applyAlignment="1" applyProtection="1">
      <alignment horizontal="left" wrapText="1" indent="1"/>
      <protection locked="0"/>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168" fontId="26" fillId="0" borderId="13" xfId="0" applyNumberFormat="1" applyFont="1" applyBorder="1" applyAlignment="1" applyProtection="1">
      <alignment horizontal="center" vertical="center" wrapText="1"/>
      <protection locked="0"/>
    </xf>
    <xf numFmtId="168" fontId="26" fillId="0" borderId="14" xfId="0" applyNumberFormat="1" applyFont="1" applyBorder="1" applyAlignment="1" applyProtection="1">
      <alignment horizontal="center" vertical="center" wrapText="1"/>
      <protection locked="0"/>
    </xf>
    <xf numFmtId="168" fontId="26" fillId="0" borderId="15" xfId="0" applyNumberFormat="1" applyFont="1" applyBorder="1" applyAlignment="1" applyProtection="1">
      <alignment horizontal="center" vertical="center" wrapText="1"/>
      <protection locked="0"/>
    </xf>
    <xf numFmtId="0" fontId="45" fillId="0" borderId="13" xfId="0" applyFont="1" applyBorder="1" applyAlignment="1" applyProtection="1">
      <alignment horizontal="left" indent="1"/>
      <protection locked="0"/>
    </xf>
    <xf numFmtId="0" fontId="45" fillId="0" borderId="15" xfId="0" applyFont="1" applyBorder="1" applyAlignment="1" applyProtection="1">
      <alignment horizontal="left" indent="1"/>
      <protection locked="0"/>
    </xf>
    <xf numFmtId="0" fontId="26" fillId="0" borderId="12" xfId="0" applyFont="1" applyBorder="1" applyAlignment="1" applyProtection="1">
      <alignment horizontal="left" vertical="center" wrapText="1" indent="1"/>
      <protection locked="0"/>
    </xf>
    <xf numFmtId="0" fontId="5" fillId="7" borderId="22" xfId="0" applyFont="1" applyFill="1" applyBorder="1" applyAlignment="1">
      <alignment horizontal="center" vertical="center" wrapText="1"/>
    </xf>
    <xf numFmtId="0" fontId="28" fillId="0" borderId="0" xfId="0" applyFont="1" applyAlignment="1">
      <alignment horizontal="left" wrapText="1"/>
    </xf>
    <xf numFmtId="168" fontId="44" fillId="0" borderId="13" xfId="0" applyNumberFormat="1" applyFont="1" applyBorder="1" applyAlignment="1" applyProtection="1">
      <alignment horizontal="right"/>
      <protection locked="0"/>
    </xf>
    <xf numFmtId="168" fontId="44" fillId="0" borderId="15" xfId="0" applyNumberFormat="1" applyFont="1" applyBorder="1" applyAlignment="1" applyProtection="1">
      <alignment horizontal="right"/>
      <protection locked="0"/>
    </xf>
    <xf numFmtId="0" fontId="2" fillId="7" borderId="7"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0" fillId="7" borderId="22" xfId="0" applyFill="1" applyBorder="1"/>
    <xf numFmtId="0" fontId="0" fillId="7" borderId="12" xfId="0" applyFill="1" applyBorder="1"/>
    <xf numFmtId="0" fontId="2"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39" fillId="7" borderId="22" xfId="0" applyFont="1" applyFill="1" applyBorder="1" applyAlignment="1">
      <alignment horizontal="center" vertical="center" wrapText="1"/>
    </xf>
    <xf numFmtId="0" fontId="28" fillId="0" borderId="19" xfId="0" applyFont="1" applyBorder="1" applyAlignment="1">
      <alignment horizontal="left" wrapText="1"/>
    </xf>
    <xf numFmtId="168" fontId="26" fillId="0" borderId="13" xfId="0" applyNumberFormat="1" applyFont="1" applyBorder="1" applyAlignment="1" applyProtection="1">
      <alignment horizontal="right" vertical="center" wrapText="1"/>
      <protection locked="0"/>
    </xf>
    <xf numFmtId="168" fontId="26" fillId="0" borderId="15" xfId="0" applyNumberFormat="1" applyFont="1" applyBorder="1" applyAlignment="1" applyProtection="1">
      <alignment horizontal="right" vertical="center" wrapText="1"/>
      <protection locked="0"/>
    </xf>
    <xf numFmtId="168" fontId="26" fillId="0" borderId="13" xfId="0" applyNumberFormat="1" applyFont="1" applyBorder="1" applyAlignment="1" applyProtection="1">
      <alignment horizontal="right" wrapText="1"/>
      <protection locked="0"/>
    </xf>
    <xf numFmtId="168" fontId="26" fillId="0" borderId="15" xfId="0" applyNumberFormat="1" applyFont="1" applyBorder="1" applyAlignment="1" applyProtection="1">
      <alignment horizontal="right" wrapText="1"/>
      <protection locked="0"/>
    </xf>
    <xf numFmtId="0" fontId="45" fillId="0" borderId="12" xfId="0" applyFont="1" applyBorder="1" applyProtection="1">
      <protection locked="0"/>
    </xf>
    <xf numFmtId="0" fontId="5" fillId="7" borderId="13"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0" fillId="7" borderId="30" xfId="0" applyFill="1" applyBorder="1"/>
    <xf numFmtId="0" fontId="39" fillId="7"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15" borderId="0" xfId="0" applyFont="1" applyFill="1" applyAlignment="1">
      <alignment horizontal="left" vertical="center" wrapText="1" indent="1"/>
    </xf>
    <xf numFmtId="0" fontId="4" fillId="0" borderId="13"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1" fillId="0" borderId="17" xfId="0" applyFont="1" applyBorder="1" applyAlignment="1" applyProtection="1">
      <alignment horizontal="center" wrapText="1"/>
      <protection locked="0"/>
    </xf>
    <xf numFmtId="0" fontId="1" fillId="0" borderId="19" xfId="0" applyFont="1" applyBorder="1" applyAlignment="1" applyProtection="1">
      <alignment horizontal="center" wrapText="1"/>
      <protection locked="0"/>
    </xf>
    <xf numFmtId="0" fontId="1" fillId="0" borderId="71" xfId="0" applyFont="1" applyBorder="1" applyAlignment="1" applyProtection="1">
      <alignment horizontal="center" wrapText="1"/>
      <protection locked="0"/>
    </xf>
    <xf numFmtId="0" fontId="1" fillId="0" borderId="14" xfId="0" applyFont="1" applyBorder="1" applyAlignment="1" applyProtection="1">
      <alignment horizontal="center" wrapText="1"/>
      <protection locked="0"/>
    </xf>
    <xf numFmtId="14" fontId="44" fillId="0" borderId="15" xfId="0" applyNumberFormat="1" applyFont="1" applyBorder="1" applyAlignment="1">
      <alignment horizontal="center" vertical="center" wrapText="1"/>
    </xf>
    <xf numFmtId="0" fontId="39" fillId="0" borderId="25"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wrapText="1"/>
      <protection locked="0"/>
    </xf>
    <xf numFmtId="0" fontId="9" fillId="0" borderId="19" xfId="0" applyFont="1" applyBorder="1" applyAlignment="1">
      <alignment horizontal="left" vertical="center"/>
    </xf>
    <xf numFmtId="0" fontId="32" fillId="13" borderId="0" xfId="12" applyFont="1" applyFill="1" applyBorder="1" applyAlignment="1">
      <alignment horizontal="left" vertical="center" wrapText="1" indent="1"/>
    </xf>
    <xf numFmtId="0" fontId="28" fillId="0" borderId="19" xfId="9" applyFont="1" applyBorder="1" applyAlignment="1">
      <alignment horizontal="left" vertical="center" wrapText="1"/>
    </xf>
    <xf numFmtId="0" fontId="32" fillId="14" borderId="0" xfId="12" applyFont="1" applyFill="1" applyBorder="1" applyAlignment="1">
      <alignment horizontal="left" vertical="center" wrapText="1" indent="1"/>
    </xf>
    <xf numFmtId="0" fontId="39" fillId="0" borderId="9" xfId="9" applyFont="1" applyBorder="1" applyAlignment="1" applyProtection="1">
      <alignment horizontal="center" vertical="center" wrapText="1"/>
      <protection locked="0"/>
    </xf>
    <xf numFmtId="0" fontId="39" fillId="0" borderId="11" xfId="9" applyFont="1" applyBorder="1" applyAlignment="1" applyProtection="1">
      <alignment horizontal="center" vertical="center" wrapText="1"/>
      <protection locked="0"/>
    </xf>
    <xf numFmtId="0" fontId="51" fillId="0" borderId="0" xfId="0" applyFont="1"/>
    <xf numFmtId="0" fontId="19" fillId="0" borderId="0" xfId="0" applyFont="1" applyAlignment="1">
      <alignment horizontal="left" vertical="center"/>
    </xf>
    <xf numFmtId="14" fontId="58" fillId="0" borderId="0" xfId="1" applyNumberFormat="1" applyFont="1" applyAlignment="1">
      <alignment horizontal="left" vertical="center"/>
    </xf>
    <xf numFmtId="0" fontId="19" fillId="0" borderId="19" xfId="9" applyFont="1" applyBorder="1" applyAlignment="1">
      <alignment horizontal="center" vertical="center" wrapText="1"/>
    </xf>
    <xf numFmtId="0" fontId="19" fillId="0" borderId="0" xfId="9" applyFont="1" applyBorder="1" applyAlignment="1">
      <alignment horizontal="center" vertical="center" wrapText="1"/>
    </xf>
    <xf numFmtId="0" fontId="39" fillId="0" borderId="9" xfId="0" applyFont="1" applyBorder="1" applyAlignment="1">
      <alignment horizontal="left" vertical="center" wrapText="1"/>
    </xf>
    <xf numFmtId="0" fontId="39" fillId="0" borderId="11" xfId="0" applyFont="1" applyBorder="1" applyAlignment="1">
      <alignment horizontal="left" vertical="center" wrapText="1"/>
    </xf>
    <xf numFmtId="0" fontId="39" fillId="7" borderId="12" xfId="0" applyFont="1" applyFill="1" applyBorder="1" applyAlignment="1">
      <alignment horizontal="center" vertical="center"/>
    </xf>
    <xf numFmtId="0" fontId="50" fillId="0" borderId="0" xfId="0" applyFont="1" applyAlignment="1">
      <alignment horizontal="left" vertical="center"/>
    </xf>
    <xf numFmtId="0" fontId="1" fillId="0" borderId="15" xfId="0" applyFont="1" applyBorder="1" applyAlignment="1">
      <alignment horizontal="left" vertical="center" wrapText="1" indent="1"/>
    </xf>
    <xf numFmtId="0" fontId="39" fillId="0" borderId="9" xfId="9" applyFont="1" applyBorder="1" applyAlignment="1">
      <alignment horizontal="left" vertical="center" wrapText="1"/>
    </xf>
    <xf numFmtId="0" fontId="39" fillId="0" borderId="11" xfId="9" applyFont="1" applyBorder="1" applyAlignment="1">
      <alignment horizontal="left" vertical="center" wrapText="1"/>
    </xf>
    <xf numFmtId="0" fontId="4" fillId="0" borderId="13"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4" fontId="26" fillId="0" borderId="13" xfId="0" applyNumberFormat="1" applyFont="1" applyBorder="1" applyAlignment="1" applyProtection="1">
      <alignment horizontal="center"/>
      <protection locked="0"/>
    </xf>
    <xf numFmtId="14" fontId="26" fillId="0" borderId="14" xfId="0" applyNumberFormat="1" applyFont="1" applyBorder="1" applyAlignment="1" applyProtection="1">
      <alignment horizontal="center"/>
      <protection locked="0"/>
    </xf>
    <xf numFmtId="14" fontId="26" fillId="0" borderId="15" xfId="0" applyNumberFormat="1" applyFont="1" applyBorder="1" applyAlignment="1" applyProtection="1">
      <alignment horizontal="center"/>
      <protection locked="0"/>
    </xf>
    <xf numFmtId="0" fontId="39" fillId="0" borderId="13" xfId="0" applyFont="1" applyBorder="1" applyAlignment="1" applyProtection="1">
      <alignment horizontal="left" vertical="center" wrapText="1" indent="1"/>
      <protection locked="0"/>
    </xf>
    <xf numFmtId="0" fontId="39" fillId="0" borderId="14" xfId="0" applyFont="1" applyBorder="1" applyAlignment="1" applyProtection="1">
      <alignment horizontal="left" vertical="center" wrapText="1" indent="1"/>
      <protection locked="0"/>
    </xf>
    <xf numFmtId="0" fontId="39" fillId="0" borderId="15" xfId="0" applyFont="1" applyBorder="1" applyAlignment="1" applyProtection="1">
      <alignment horizontal="left" vertical="center" wrapText="1" indent="1"/>
      <protection locked="0"/>
    </xf>
    <xf numFmtId="14" fontId="26" fillId="0" borderId="15" xfId="0" applyNumberFormat="1" applyFont="1" applyBorder="1" applyAlignment="1" applyProtection="1">
      <alignment horizontal="center" vertical="center" wrapText="1"/>
      <protection locked="0"/>
    </xf>
    <xf numFmtId="0" fontId="52" fillId="2" borderId="65" xfId="0" applyFont="1" applyFill="1" applyBorder="1" applyAlignment="1">
      <alignment horizontal="center" vertical="center" wrapText="1"/>
    </xf>
    <xf numFmtId="14" fontId="60" fillId="2" borderId="66" xfId="0" applyNumberFormat="1" applyFont="1" applyFill="1" applyBorder="1" applyAlignment="1">
      <alignment horizontal="center" vertical="center"/>
    </xf>
    <xf numFmtId="14" fontId="60" fillId="2" borderId="67" xfId="0" applyNumberFormat="1" applyFont="1" applyFill="1" applyBorder="1" applyAlignment="1">
      <alignment horizontal="center" vertical="center"/>
    </xf>
    <xf numFmtId="0" fontId="4" fillId="0" borderId="14" xfId="0" applyFont="1" applyBorder="1" applyAlignment="1" applyProtection="1">
      <alignment horizontal="center" vertical="center" wrapText="1"/>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5" fillId="7" borderId="9"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0" borderId="12" xfId="0" applyFont="1" applyBorder="1" applyAlignment="1" applyProtection="1">
      <alignment horizontal="left" vertical="center" wrapText="1"/>
      <protection locked="0"/>
    </xf>
    <xf numFmtId="0" fontId="0" fillId="0" borderId="12" xfId="0" applyBorder="1" applyAlignment="1" applyProtection="1">
      <alignment horizontal="center" vertical="center" wrapText="1"/>
      <protection locked="0"/>
    </xf>
    <xf numFmtId="0" fontId="32" fillId="15" borderId="0" xfId="0" applyFont="1" applyFill="1" applyAlignment="1">
      <alignment horizontal="left" vertical="center" indent="1"/>
    </xf>
    <xf numFmtId="0" fontId="1" fillId="0" borderId="12" xfId="0" applyFont="1" applyBorder="1" applyAlignment="1" applyProtection="1">
      <alignment horizontal="left" vertical="center" wrapText="1" indent="1"/>
      <protection locked="0"/>
    </xf>
    <xf numFmtId="0" fontId="1" fillId="7" borderId="30"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7"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2" xfId="0" applyBorder="1" applyAlignment="1" applyProtection="1">
      <alignment horizontal="left" vertical="center" wrapText="1" indent="1"/>
      <protection locked="0"/>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14" fontId="27" fillId="0" borderId="13" xfId="0" applyNumberFormat="1" applyFont="1" applyBorder="1" applyAlignment="1" applyProtection="1">
      <alignment horizontal="center" vertical="center" wrapText="1"/>
      <protection locked="0"/>
    </xf>
    <xf numFmtId="14" fontId="27" fillId="0" borderId="15" xfId="0" applyNumberFormat="1" applyFont="1" applyBorder="1" applyAlignment="1" applyProtection="1">
      <alignment horizontal="center" vertical="center" wrapText="1"/>
      <protection locked="0"/>
    </xf>
    <xf numFmtId="164" fontId="28" fillId="16" borderId="44" xfId="1" applyNumberFormat="1" applyFont="1" applyFill="1" applyBorder="1" applyAlignment="1">
      <alignment horizontal="right" vertical="center" indent="1"/>
    </xf>
    <xf numFmtId="164" fontId="28" fillId="16" borderId="45" xfId="1" applyNumberFormat="1" applyFont="1" applyFill="1" applyBorder="1" applyAlignment="1">
      <alignment horizontal="right" vertical="center" indent="1"/>
    </xf>
    <xf numFmtId="164" fontId="28" fillId="16" borderId="46" xfId="1" applyNumberFormat="1" applyFont="1" applyFill="1" applyBorder="1" applyAlignment="1">
      <alignment horizontal="right" vertical="center" indent="1"/>
    </xf>
    <xf numFmtId="164" fontId="28" fillId="0" borderId="44" xfId="1" applyNumberFormat="1" applyFont="1" applyBorder="1" applyAlignment="1">
      <alignment horizontal="right" vertical="center" indent="1"/>
    </xf>
    <xf numFmtId="164" fontId="28" fillId="0" borderId="45" xfId="1" applyNumberFormat="1" applyFont="1" applyBorder="1" applyAlignment="1">
      <alignment horizontal="right" vertical="center" indent="1"/>
    </xf>
    <xf numFmtId="164" fontId="28" fillId="0" borderId="46" xfId="1" applyNumberFormat="1" applyFont="1" applyBorder="1" applyAlignment="1">
      <alignment horizontal="right" vertical="center" indent="1"/>
    </xf>
    <xf numFmtId="164" fontId="29" fillId="9" borderId="41" xfId="1" applyNumberFormat="1" applyFont="1" applyFill="1" applyBorder="1" applyAlignment="1">
      <alignment horizontal="right" vertical="center" indent="1"/>
    </xf>
    <xf numFmtId="164" fontId="29" fillId="9" borderId="47" xfId="1" applyNumberFormat="1" applyFont="1" applyFill="1" applyBorder="1" applyAlignment="1">
      <alignment horizontal="right" vertical="center" indent="1"/>
    </xf>
    <xf numFmtId="164" fontId="29" fillId="9" borderId="43" xfId="1" applyNumberFormat="1" applyFont="1" applyFill="1" applyBorder="1" applyAlignment="1">
      <alignment horizontal="right" vertical="center" indent="1"/>
    </xf>
    <xf numFmtId="164" fontId="28" fillId="16" borderId="13" xfId="1" applyNumberFormat="1" applyFont="1" applyFill="1" applyBorder="1" applyAlignment="1">
      <alignment horizontal="right" vertical="center" indent="1"/>
    </xf>
    <xf numFmtId="164" fontId="28" fillId="16" borderId="14" xfId="1" applyNumberFormat="1" applyFont="1" applyFill="1" applyBorder="1" applyAlignment="1">
      <alignment horizontal="right" vertical="center" indent="1"/>
    </xf>
    <xf numFmtId="164" fontId="28" fillId="16" borderId="15" xfId="1" applyNumberFormat="1" applyFont="1" applyFill="1" applyBorder="1" applyAlignment="1">
      <alignment horizontal="right" vertical="center" indent="1"/>
    </xf>
    <xf numFmtId="164" fontId="28" fillId="0" borderId="13" xfId="1" applyNumberFormat="1" applyFont="1" applyBorder="1" applyAlignment="1">
      <alignment horizontal="right" vertical="center" indent="1"/>
    </xf>
    <xf numFmtId="164" fontId="28" fillId="0" borderId="14" xfId="1" applyNumberFormat="1" applyFont="1" applyBorder="1" applyAlignment="1">
      <alignment horizontal="right" vertical="center" indent="1"/>
    </xf>
    <xf numFmtId="164" fontId="28" fillId="0" borderId="15" xfId="1" applyNumberFormat="1" applyFont="1" applyBorder="1" applyAlignment="1">
      <alignment horizontal="right" vertical="center" indent="1"/>
    </xf>
    <xf numFmtId="0" fontId="38" fillId="0" borderId="19" xfId="0" applyFont="1" applyBorder="1" applyAlignment="1">
      <alignment horizontal="center" vertical="center"/>
    </xf>
    <xf numFmtId="0" fontId="38" fillId="0" borderId="0" xfId="0" applyFont="1" applyAlignment="1">
      <alignment horizontal="center" vertical="center"/>
    </xf>
    <xf numFmtId="0" fontId="48" fillId="15" borderId="0" xfId="0" applyFont="1" applyFill="1" applyAlignment="1">
      <alignment horizontal="left" vertical="center" wrapText="1" indent="1"/>
    </xf>
    <xf numFmtId="0" fontId="69" fillId="15" borderId="0" xfId="0" applyFont="1" applyFill="1" applyAlignment="1">
      <alignment horizontal="left" vertical="center" wrapText="1" indent="1"/>
    </xf>
    <xf numFmtId="0" fontId="69" fillId="15" borderId="0" xfId="0" applyFont="1" applyFill="1" applyAlignment="1">
      <alignment horizontal="left" vertical="center" wrapText="1"/>
    </xf>
    <xf numFmtId="0" fontId="3" fillId="0" borderId="19" xfId="0" applyFont="1" applyBorder="1" applyAlignment="1">
      <alignment horizontal="center" vertical="center"/>
    </xf>
    <xf numFmtId="0" fontId="3" fillId="0" borderId="0" xfId="0" applyFont="1" applyAlignment="1">
      <alignment horizontal="center" vertical="center"/>
    </xf>
    <xf numFmtId="0" fontId="39" fillId="2" borderId="25" xfId="9" applyFont="1" applyFill="1" applyBorder="1" applyAlignment="1" applyProtection="1">
      <alignment horizontal="center" vertical="center" wrapText="1"/>
      <protection locked="0"/>
    </xf>
    <xf numFmtId="0" fontId="39" fillId="2" borderId="20" xfId="9" applyFont="1" applyFill="1" applyBorder="1" applyAlignment="1" applyProtection="1">
      <alignment horizontal="center" vertical="center" wrapText="1"/>
      <protection locked="0"/>
    </xf>
    <xf numFmtId="0" fontId="38" fillId="0" borderId="33" xfId="0" applyFont="1" applyBorder="1" applyAlignment="1">
      <alignment horizontal="center" vertical="center"/>
    </xf>
    <xf numFmtId="0" fontId="49" fillId="0" borderId="0" xfId="0" applyFont="1"/>
    <xf numFmtId="0" fontId="39" fillId="0" borderId="25" xfId="9" applyFont="1" applyBorder="1" applyAlignment="1" applyProtection="1">
      <alignment horizontal="center" vertical="center" wrapText="1"/>
      <protection locked="0"/>
    </xf>
    <xf numFmtId="0" fontId="39" fillId="0" borderId="20" xfId="9" applyFont="1" applyBorder="1" applyAlignment="1" applyProtection="1">
      <alignment horizontal="center" vertical="center" wrapText="1"/>
      <protection locked="0"/>
    </xf>
    <xf numFmtId="0" fontId="39" fillId="0" borderId="21" xfId="0" applyFont="1" applyBorder="1" applyAlignment="1" applyProtection="1">
      <alignment horizontal="center" vertical="center" wrapText="1"/>
      <protection locked="0"/>
    </xf>
    <xf numFmtId="0" fontId="39" fillId="0" borderId="7" xfId="9" applyFont="1" applyBorder="1" applyAlignment="1" applyProtection="1">
      <alignment horizontal="center" vertical="center" wrapText="1"/>
      <protection locked="0"/>
    </xf>
    <xf numFmtId="0" fontId="39" fillId="0" borderId="8" xfId="9" applyFont="1" applyBorder="1" applyAlignment="1" applyProtection="1">
      <alignment horizontal="center" vertical="center" wrapText="1"/>
      <protection locked="0"/>
    </xf>
    <xf numFmtId="0" fontId="39" fillId="0" borderId="25" xfId="9" applyFont="1" applyBorder="1" applyAlignment="1">
      <alignment horizontal="left" vertical="center" wrapText="1" indent="1"/>
    </xf>
    <xf numFmtId="0" fontId="39" fillId="0" borderId="20" xfId="9" applyFont="1" applyBorder="1" applyAlignment="1">
      <alignment horizontal="left" vertical="center" wrapText="1" indent="1"/>
    </xf>
    <xf numFmtId="0" fontId="32" fillId="5" borderId="0" xfId="0" applyFont="1" applyFill="1" applyAlignment="1">
      <alignment horizontal="left" vertical="center" indent="1"/>
    </xf>
    <xf numFmtId="0" fontId="48" fillId="14" borderId="0" xfId="0" applyFont="1" applyFill="1" applyAlignment="1">
      <alignment horizontal="left" vertical="center" wrapText="1"/>
    </xf>
    <xf numFmtId="0" fontId="1" fillId="0" borderId="9" xfId="0" applyFont="1" applyBorder="1" applyAlignment="1" applyProtection="1">
      <alignment horizontal="center" wrapText="1"/>
      <protection locked="0"/>
    </xf>
    <xf numFmtId="0" fontId="1" fillId="0" borderId="11" xfId="0" applyFont="1" applyBorder="1" applyAlignment="1" applyProtection="1">
      <alignment horizontal="center" wrapText="1"/>
      <protection locked="0"/>
    </xf>
    <xf numFmtId="0" fontId="4" fillId="0" borderId="12" xfId="0" applyFont="1" applyBorder="1" applyAlignment="1" applyProtection="1">
      <alignment horizontal="left" vertical="center" wrapText="1"/>
      <protection locked="0"/>
    </xf>
    <xf numFmtId="0" fontId="2" fillId="7" borderId="10"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9" xfId="0" applyFont="1" applyFill="1" applyBorder="1" applyAlignment="1">
      <alignment horizontal="center" vertical="center"/>
    </xf>
    <xf numFmtId="0" fontId="4" fillId="0" borderId="25" xfId="0" applyFont="1" applyBorder="1" applyAlignment="1" applyProtection="1">
      <alignment horizontal="left" wrapText="1" indent="1"/>
      <protection locked="0"/>
    </xf>
    <xf numFmtId="0" fontId="4" fillId="0" borderId="19" xfId="0" applyFont="1" applyBorder="1" applyAlignment="1" applyProtection="1">
      <alignment horizontal="left" wrapText="1" indent="1"/>
      <protection locked="0"/>
    </xf>
    <xf numFmtId="0" fontId="4" fillId="0" borderId="20" xfId="0" applyFont="1" applyBorder="1" applyAlignment="1" applyProtection="1">
      <alignment horizontal="left" wrapText="1" indent="1"/>
      <protection locked="0"/>
    </xf>
    <xf numFmtId="0" fontId="0" fillId="0" borderId="7" xfId="0" applyBorder="1" applyAlignment="1" applyProtection="1">
      <alignment horizontal="left" wrapText="1" indent="1"/>
      <protection locked="0"/>
    </xf>
    <xf numFmtId="0" fontId="0" fillId="0" borderId="0" xfId="0" applyAlignment="1" applyProtection="1">
      <alignment horizontal="left" wrapText="1" indent="1"/>
      <protection locked="0"/>
    </xf>
    <xf numFmtId="0" fontId="0" fillId="0" borderId="8" xfId="0" applyBorder="1" applyAlignment="1" applyProtection="1">
      <alignment horizontal="left" wrapText="1" indent="1"/>
      <protection locked="0"/>
    </xf>
    <xf numFmtId="0" fontId="0" fillId="0" borderId="9" xfId="0" applyBorder="1" applyAlignment="1" applyProtection="1">
      <alignment horizontal="left" wrapText="1" indent="1"/>
      <protection locked="0"/>
    </xf>
    <xf numFmtId="0" fontId="0" fillId="0" borderId="10" xfId="0" applyBorder="1" applyAlignment="1" applyProtection="1">
      <alignment horizontal="left" wrapText="1" indent="1"/>
      <protection locked="0"/>
    </xf>
    <xf numFmtId="0" fontId="0" fillId="0" borderId="11" xfId="0" applyBorder="1" applyAlignment="1" applyProtection="1">
      <alignment horizontal="left" wrapText="1" indent="1"/>
      <protection locked="0"/>
    </xf>
    <xf numFmtId="0" fontId="18" fillId="0" borderId="19" xfId="0" applyFont="1" applyBorder="1" applyAlignment="1">
      <alignment horizontal="center" vertical="center"/>
    </xf>
    <xf numFmtId="0" fontId="33" fillId="10" borderId="68" xfId="0" applyFont="1" applyFill="1" applyBorder="1" applyAlignment="1">
      <alignment horizontal="center" vertical="center"/>
    </xf>
    <xf numFmtId="171" fontId="26" fillId="10" borderId="10" xfId="0" applyNumberFormat="1" applyFont="1" applyFill="1" applyBorder="1" applyAlignment="1">
      <alignment horizontal="center" vertical="center"/>
    </xf>
    <xf numFmtId="175" fontId="26" fillId="10" borderId="64" xfId="0" applyNumberFormat="1" applyFont="1" applyFill="1" applyBorder="1" applyAlignment="1">
      <alignment horizontal="center" vertical="center"/>
    </xf>
    <xf numFmtId="0" fontId="4" fillId="0" borderId="12" xfId="0" applyFont="1" applyBorder="1" applyAlignment="1" applyProtection="1">
      <alignment horizontal="center" vertical="center" wrapText="1"/>
      <protection locked="0"/>
    </xf>
    <xf numFmtId="0" fontId="39" fillId="7" borderId="13" xfId="0" applyFont="1" applyFill="1" applyBorder="1" applyAlignment="1">
      <alignment horizontal="center" vertical="center" wrapText="1"/>
    </xf>
    <xf numFmtId="0" fontId="39" fillId="7" borderId="15" xfId="0" applyFont="1" applyFill="1" applyBorder="1" applyAlignment="1">
      <alignment horizontal="center" vertical="center" wrapText="1"/>
    </xf>
    <xf numFmtId="0" fontId="18" fillId="0" borderId="0" xfId="0" applyFont="1" applyAlignment="1">
      <alignment horizontal="center" vertical="center"/>
    </xf>
    <xf numFmtId="14" fontId="26" fillId="0" borderId="13" xfId="0" applyNumberFormat="1" applyFont="1" applyBorder="1" applyAlignment="1" applyProtection="1">
      <alignment horizontal="center" vertical="center"/>
      <protection locked="0"/>
    </xf>
    <xf numFmtId="14" fontId="26" fillId="0" borderId="15" xfId="0" applyNumberFormat="1" applyFont="1" applyBorder="1" applyAlignment="1" applyProtection="1">
      <alignment horizontal="center" vertical="center"/>
      <protection locked="0"/>
    </xf>
    <xf numFmtId="0" fontId="5" fillId="7" borderId="22" xfId="0" applyFont="1" applyFill="1" applyBorder="1" applyAlignment="1">
      <alignment horizontal="center" vertical="center"/>
    </xf>
    <xf numFmtId="0" fontId="39" fillId="8" borderId="22" xfId="0" applyFont="1" applyFill="1" applyBorder="1" applyAlignment="1">
      <alignment horizontal="center" vertical="center" wrapText="1"/>
    </xf>
    <xf numFmtId="0" fontId="39" fillId="8" borderId="9" xfId="0" applyFont="1" applyFill="1" applyBorder="1" applyAlignment="1">
      <alignment horizontal="center" vertical="center" wrapText="1"/>
    </xf>
    <xf numFmtId="0" fontId="39" fillId="8" borderId="10" xfId="0" applyFont="1" applyFill="1" applyBorder="1" applyAlignment="1">
      <alignment horizontal="center" vertical="center" wrapText="1"/>
    </xf>
    <xf numFmtId="0" fontId="39" fillId="8" borderId="11" xfId="0" applyFont="1" applyFill="1" applyBorder="1" applyAlignment="1">
      <alignment horizontal="center" vertical="center" wrapText="1"/>
    </xf>
    <xf numFmtId="0" fontId="4" fillId="0" borderId="12" xfId="0" applyFont="1" applyBorder="1" applyAlignment="1" applyProtection="1">
      <alignment horizontal="center" wrapText="1"/>
      <protection locked="0"/>
    </xf>
    <xf numFmtId="0" fontId="4" fillId="0" borderId="13" xfId="0" applyFont="1" applyBorder="1" applyAlignment="1" applyProtection="1">
      <alignment horizontal="center" wrapText="1"/>
      <protection locked="0"/>
    </xf>
    <xf numFmtId="0" fontId="4" fillId="0" borderId="15" xfId="0" applyFont="1" applyBorder="1" applyAlignment="1" applyProtection="1">
      <alignment horizontal="center" wrapText="1"/>
      <protection locked="0"/>
    </xf>
    <xf numFmtId="0" fontId="28" fillId="7" borderId="22" xfId="0" applyFont="1" applyFill="1" applyBorder="1" applyAlignment="1">
      <alignment horizontal="center" vertical="center" wrapText="1"/>
    </xf>
    <xf numFmtId="168" fontId="1" fillId="0" borderId="13" xfId="0" applyNumberFormat="1" applyFont="1" applyBorder="1" applyAlignment="1" applyProtection="1">
      <alignment horizontal="center" vertical="center" wrapText="1"/>
      <protection locked="0"/>
    </xf>
    <xf numFmtId="168" fontId="1" fillId="0" borderId="14" xfId="0" applyNumberFormat="1" applyFont="1" applyBorder="1" applyAlignment="1" applyProtection="1">
      <alignment horizontal="center" vertical="center" wrapText="1"/>
      <protection locked="0"/>
    </xf>
    <xf numFmtId="168" fontId="1" fillId="0" borderId="15" xfId="0" applyNumberFormat="1" applyFont="1" applyBorder="1" applyAlignment="1" applyProtection="1">
      <alignment horizontal="center" vertical="center" wrapText="1"/>
      <protection locked="0"/>
    </xf>
    <xf numFmtId="0" fontId="45" fillId="0" borderId="12" xfId="0" applyFont="1" applyBorder="1" applyAlignment="1" applyProtection="1">
      <alignment horizontal="center"/>
      <protection locked="0"/>
    </xf>
    <xf numFmtId="0" fontId="45" fillId="0" borderId="13" xfId="0" applyFont="1" applyBorder="1" applyAlignment="1" applyProtection="1">
      <alignment horizontal="center"/>
      <protection locked="0"/>
    </xf>
    <xf numFmtId="0" fontId="45" fillId="0" borderId="15" xfId="0" applyFont="1" applyBorder="1" applyAlignment="1" applyProtection="1">
      <alignment horizontal="center"/>
      <protection locked="0"/>
    </xf>
    <xf numFmtId="0" fontId="1" fillId="0" borderId="74" xfId="0" applyFont="1" applyBorder="1" applyAlignment="1" applyProtection="1">
      <alignment horizontal="center" wrapText="1"/>
      <protection locked="0"/>
    </xf>
    <xf numFmtId="0" fontId="1" fillId="0" borderId="45" xfId="0" applyFont="1" applyBorder="1" applyAlignment="1" applyProtection="1">
      <alignment horizontal="center" wrapText="1"/>
      <protection locked="0"/>
    </xf>
  </cellXfs>
  <cellStyles count="21">
    <cellStyle name="Corps" xfId="9" xr:uid="{480D9B0A-D638-4764-A4A0-B8CF01D0A76A}"/>
    <cellStyle name="Milliers" xfId="13" builtinId="3"/>
    <cellStyle name="Milliers 2" xfId="19" xr:uid="{463C8A0F-2ECB-480E-8C30-6EEEB5DFECBD}"/>
    <cellStyle name="Monétaire" xfId="14" builtinId="4"/>
    <cellStyle name="Monétaire 2" xfId="4" xr:uid="{94AF575C-9B5D-4CD2-A091-8DC2C468ADF2}"/>
    <cellStyle name="Monétaire 2 2" xfId="7" xr:uid="{465BD4B0-400A-4427-B0E5-EA264280F489}"/>
    <cellStyle name="Monétaire 2 2 2" xfId="18" xr:uid="{CF4512EB-4988-49D8-A641-D8392902F64F}"/>
    <cellStyle name="Monétaire 2 3" xfId="17" xr:uid="{91B8AC60-A444-45CC-86A2-125F252FAF66}"/>
    <cellStyle name="Monétaire 3" xfId="3" xr:uid="{F38BC816-736C-4587-B7E2-E9EDA99E0CD3}"/>
    <cellStyle name="Monétaire 3 2" xfId="16" xr:uid="{054D02F6-3696-48DA-BC60-76455119F482}"/>
    <cellStyle name="Monétaire 4" xfId="20" xr:uid="{D7A2330A-CCF9-4D73-BB90-5BAAAE2BCDDA}"/>
    <cellStyle name="Normal" xfId="0" builtinId="0"/>
    <cellStyle name="Normal 2" xfId="2" xr:uid="{9741D125-7D83-4B8E-A950-DE3F7366391D}"/>
    <cellStyle name="Normal 2 2" xfId="5" xr:uid="{3B6FD540-2C49-4ABA-92EA-240D22D688E0}"/>
    <cellStyle name="Normal 2 2 2" xfId="8" xr:uid="{BBED8915-053B-4215-864E-B71822F8AA27}"/>
    <cellStyle name="Normal 3" xfId="6" xr:uid="{315001FC-C802-461E-A197-392EB6183876}"/>
    <cellStyle name="Normal 4" xfId="1" xr:uid="{F3133C3F-7769-49C6-B9C7-79E54411A3B4}"/>
    <cellStyle name="premier rang" xfId="15" xr:uid="{CB2C03CC-5EF9-4C77-9B49-203D56B7D7A1}"/>
    <cellStyle name="Titre 1" xfId="10" xr:uid="{409F4326-067B-4B71-A239-4DDE2A1B8E50}"/>
    <cellStyle name="Titre 2" xfId="11" xr:uid="{AB068413-6F5E-43A6-82E6-1F405E65556C}"/>
    <cellStyle name="Titre 3" xfId="12" xr:uid="{61FBC8E3-A092-4F5A-A8F2-33409F6278FB}"/>
  </cellStyles>
  <dxfs count="419">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ont>
        <color rgb="FF9C0006"/>
      </font>
      <fill>
        <patternFill>
          <bgColor theme="3" tint="0.89996032593768116"/>
        </patternFill>
      </fill>
    </dxf>
    <dxf>
      <fill>
        <patternFill>
          <bgColor theme="3" tint="0.89996032593768116"/>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ont>
        <color rgb="FF9C0006"/>
      </font>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ont>
        <color rgb="FF9C0006"/>
      </font>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ont>
        <color rgb="FF9C0006"/>
      </font>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ont>
        <color rgb="FF9C0006"/>
      </font>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ont>
        <color rgb="FF9C0006"/>
      </font>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ont>
        <color rgb="FF9C0006"/>
      </font>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ont>
        <color rgb="FF9C0006"/>
      </font>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border>
        <top style="hair">
          <color auto="1"/>
        </top>
      </border>
    </dxf>
    <dxf>
      <fill>
        <patternFill>
          <bgColor rgb="FFFFFFFF"/>
        </patternFill>
      </fill>
    </dxf>
    <dxf>
      <fill>
        <patternFill>
          <bgColor theme="0" tint="-4.9989318521683403E-2"/>
        </patternFill>
      </fill>
      <border>
        <top/>
        <vertical/>
        <horizontal/>
      </border>
    </dxf>
    <dxf>
      <border>
        <left style="hair">
          <color auto="1"/>
        </left>
        <right style="hair">
          <color auto="1"/>
        </right>
        <top style="hair">
          <color auto="1"/>
        </top>
        <bottom style="hair">
          <color auto="1"/>
        </bottom>
        <vertical style="hair">
          <color auto="1"/>
        </vertical>
        <horizontal style="hair">
          <color auto="1"/>
        </horizontal>
      </border>
    </dxf>
    <dxf>
      <font>
        <b/>
        <i val="0"/>
      </font>
    </dxf>
    <dxf>
      <font>
        <b/>
        <i val="0"/>
      </font>
      <fill>
        <patternFill>
          <bgColor rgb="FFFFEEB7"/>
        </patternFill>
      </fill>
      <border>
        <top style="medium">
          <color auto="1"/>
        </top>
      </border>
    </dxf>
    <dxf>
      <font>
        <strike val="0"/>
      </font>
      <fill>
        <patternFill>
          <bgColor theme="0" tint="-4.9989318521683403E-2"/>
        </patternFill>
      </fill>
      <border>
        <top/>
      </border>
    </dxf>
    <dxf>
      <border>
        <left style="hair">
          <color auto="1"/>
        </left>
        <right style="hair">
          <color auto="1"/>
        </right>
        <top style="hair">
          <color auto="1"/>
        </top>
        <bottom style="hair">
          <color auto="1"/>
        </bottom>
        <vertical style="hair">
          <color auto="1"/>
        </vertical>
        <horizontal style="hair">
          <color auto="1"/>
        </horizontal>
      </border>
    </dxf>
  </dxfs>
  <tableStyles count="2" defaultTableStyle="TableStyleMedium2" defaultPivotStyle="PivotStyleLight16">
    <tableStyle name="Formulaire HQ" pivot="0" count="4" xr9:uid="{81CD860C-D668-4C36-AF7A-A311F146AD0F}">
      <tableStyleElement type="wholeTable" dxfId="418"/>
      <tableStyleElement type="headerRow" dxfId="417"/>
      <tableStyleElement type="totalRow" dxfId="416"/>
      <tableStyleElement type="firstColumn" dxfId="415"/>
    </tableStyle>
    <tableStyle name="Style de tableau z" pivot="0" count="4" xr9:uid="{05C10966-7319-42B7-B540-33FCDF7D888B}">
      <tableStyleElement type="wholeTable" dxfId="414"/>
      <tableStyleElement type="headerRow" dxfId="413"/>
      <tableStyleElement type="totalRow" dxfId="412"/>
      <tableStyleElement type="firstColumnStripe" dxfId="411"/>
    </tableStyle>
  </tableStyles>
  <colors>
    <mruColors>
      <color rgb="FF5A9BDC"/>
      <color rgb="FFE49EDD"/>
      <color rgb="FFFFE593"/>
      <color rgb="FFFFFFFF"/>
      <color rgb="FFFFEEB7"/>
      <color rgb="FFFF5050"/>
      <color rgb="FFDAE9F8"/>
      <color rgb="FFA6C9EC"/>
      <color rgb="FF2975C1"/>
      <color rgb="FFB5E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22/10/relationships/richValueRel" Target="richData/richValueRel.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917125</xdr:colOff>
      <xdr:row>39</xdr:row>
      <xdr:rowOff>302530</xdr:rowOff>
    </xdr:from>
    <xdr:to>
      <xdr:col>2</xdr:col>
      <xdr:colOff>656411</xdr:colOff>
      <xdr:row>39</xdr:row>
      <xdr:rowOff>531130</xdr:rowOff>
    </xdr:to>
    <xdr:grpSp>
      <xdr:nvGrpSpPr>
        <xdr:cNvPr id="6" name="Groupe 5">
          <a:extLst>
            <a:ext uri="{FF2B5EF4-FFF2-40B4-BE49-F238E27FC236}">
              <a16:creationId xmlns:a16="http://schemas.microsoft.com/office/drawing/2014/main" id="{17B6CF55-9190-4044-7EFF-A5DFF015F152}"/>
            </a:ext>
          </a:extLst>
        </xdr:cNvPr>
        <xdr:cNvGrpSpPr/>
      </xdr:nvGrpSpPr>
      <xdr:grpSpPr>
        <a:xfrm>
          <a:off x="1240975" y="15218680"/>
          <a:ext cx="1761761" cy="228600"/>
          <a:chOff x="751568" y="15171964"/>
          <a:chExt cx="1752690" cy="234950"/>
        </a:xfrm>
      </xdr:grpSpPr>
      <xdr:pic>
        <xdr:nvPicPr>
          <xdr:cNvPr id="3" name="Image 2">
            <a:extLst>
              <a:ext uri="{FF2B5EF4-FFF2-40B4-BE49-F238E27FC236}">
                <a16:creationId xmlns:a16="http://schemas.microsoft.com/office/drawing/2014/main" id="{72F90F9C-52A5-95F1-4792-8EFAD5484EE7}"/>
              </a:ext>
            </a:extLst>
          </xdr:cNvPr>
          <xdr:cNvPicPr>
            <a:picLocks noChangeAspect="1"/>
          </xdr:cNvPicPr>
        </xdr:nvPicPr>
        <xdr:blipFill>
          <a:blip xmlns:r="http://schemas.openxmlformats.org/officeDocument/2006/relationships" r:embed="rId1"/>
          <a:stretch>
            <a:fillRect/>
          </a:stretch>
        </xdr:blipFill>
        <xdr:spPr>
          <a:xfrm>
            <a:off x="751568" y="15219136"/>
            <a:ext cx="1752690" cy="152408"/>
          </a:xfrm>
          <a:prstGeom prst="rect">
            <a:avLst/>
          </a:prstGeom>
        </xdr:spPr>
      </xdr:pic>
      <xdr:sp macro="" textlink="">
        <xdr:nvSpPr>
          <xdr:cNvPr id="5" name="Rectangle : coins arrondis 4">
            <a:extLst>
              <a:ext uri="{FF2B5EF4-FFF2-40B4-BE49-F238E27FC236}">
                <a16:creationId xmlns:a16="http://schemas.microsoft.com/office/drawing/2014/main" id="{A1733762-F0B2-4349-189E-F8A0D61AA831}"/>
              </a:ext>
            </a:extLst>
          </xdr:cNvPr>
          <xdr:cNvSpPr/>
        </xdr:nvSpPr>
        <xdr:spPr>
          <a:xfrm>
            <a:off x="1979839" y="15171964"/>
            <a:ext cx="333376" cy="234950"/>
          </a:xfrm>
          <a:prstGeom prst="roundRect">
            <a:avLst/>
          </a:prstGeom>
          <a:no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grpSp>
    <xdr:clientData/>
  </xdr:twoCellAnchor>
  <xdr:twoCellAnchor editAs="oneCell">
    <xdr:from>
      <xdr:col>0</xdr:col>
      <xdr:colOff>0</xdr:colOff>
      <xdr:row>48</xdr:row>
      <xdr:rowOff>3629</xdr:rowOff>
    </xdr:from>
    <xdr:to>
      <xdr:col>3</xdr:col>
      <xdr:colOff>1193609</xdr:colOff>
      <xdr:row>69</xdr:row>
      <xdr:rowOff>6803</xdr:rowOff>
    </xdr:to>
    <xdr:pic>
      <xdr:nvPicPr>
        <xdr:cNvPr id="7" name="Image 6">
          <a:extLst>
            <a:ext uri="{FF2B5EF4-FFF2-40B4-BE49-F238E27FC236}">
              <a16:creationId xmlns:a16="http://schemas.microsoft.com/office/drawing/2014/main" id="{C666F83A-5229-AA0D-2BD0-4547E1E6B0E9}"/>
            </a:ext>
          </a:extLst>
        </xdr:cNvPr>
        <xdr:cNvPicPr>
          <a:picLocks noChangeAspect="1"/>
        </xdr:cNvPicPr>
      </xdr:nvPicPr>
      <xdr:blipFill>
        <a:blip xmlns:r="http://schemas.openxmlformats.org/officeDocument/2006/relationships" r:embed="rId2"/>
        <a:stretch>
          <a:fillRect/>
        </a:stretch>
      </xdr:blipFill>
      <xdr:spPr>
        <a:xfrm>
          <a:off x="0" y="17842593"/>
          <a:ext cx="6725366" cy="3850368"/>
        </a:xfrm>
        <a:prstGeom prst="rect">
          <a:avLst/>
        </a:prstGeom>
      </xdr:spPr>
    </xdr:pic>
    <xdr:clientData/>
  </xdr:twoCellAnchor>
  <xdr:twoCellAnchor editAs="oneCell">
    <xdr:from>
      <xdr:col>2</xdr:col>
      <xdr:colOff>980170</xdr:colOff>
      <xdr:row>42</xdr:row>
      <xdr:rowOff>265087</xdr:rowOff>
    </xdr:from>
    <xdr:to>
      <xdr:col>2</xdr:col>
      <xdr:colOff>1150258</xdr:colOff>
      <xdr:row>42</xdr:row>
      <xdr:rowOff>430221</xdr:rowOff>
    </xdr:to>
    <xdr:pic>
      <xdr:nvPicPr>
        <xdr:cNvPr id="2" name="Image 1">
          <a:extLst>
            <a:ext uri="{FF2B5EF4-FFF2-40B4-BE49-F238E27FC236}">
              <a16:creationId xmlns:a16="http://schemas.microsoft.com/office/drawing/2014/main" id="{934F2ED1-B172-4428-BF90-C295C48602A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23320" y="16235337"/>
          <a:ext cx="166913" cy="161959"/>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CD26A-3132-433D-BC8B-3539CB4F3ED1}">
  <sheetPr codeName="Feuil5"/>
  <dimension ref="B2:D58"/>
  <sheetViews>
    <sheetView zoomScale="115" zoomScaleNormal="115" workbookViewId="0">
      <selection activeCell="B8" sqref="B8"/>
    </sheetView>
  </sheetViews>
  <sheetFormatPr baseColWidth="10" defaultColWidth="11.453125" defaultRowHeight="14.5" x14ac:dyDescent="0.35"/>
  <cols>
    <col min="1" max="1" width="3.54296875" style="317" customWidth="1"/>
    <col min="2" max="2" width="54.54296875" style="317" customWidth="1"/>
    <col min="3" max="4" width="62.54296875" style="317" bestFit="1" customWidth="1"/>
    <col min="5" max="16384" width="11.453125" style="317"/>
  </cols>
  <sheetData>
    <row r="2" spans="2:4" ht="21" x14ac:dyDescent="0.5">
      <c r="B2" s="316" t="s">
        <v>133</v>
      </c>
    </row>
    <row r="4" spans="2:4" x14ac:dyDescent="0.35">
      <c r="B4" s="318" t="s">
        <v>888</v>
      </c>
      <c r="C4" s="318" t="s">
        <v>889</v>
      </c>
      <c r="D4" s="318" t="s">
        <v>267</v>
      </c>
    </row>
    <row r="5" spans="2:4" x14ac:dyDescent="0.35">
      <c r="B5" s="317" t="s">
        <v>131</v>
      </c>
      <c r="C5" s="317" t="s">
        <v>131</v>
      </c>
      <c r="D5" s="317" t="s">
        <v>143</v>
      </c>
    </row>
    <row r="6" spans="2:4" x14ac:dyDescent="0.35">
      <c r="B6" s="317" t="s">
        <v>265</v>
      </c>
      <c r="C6" s="317" t="s">
        <v>265</v>
      </c>
    </row>
    <row r="7" spans="2:4" x14ac:dyDescent="0.35">
      <c r="B7" s="317" t="s">
        <v>266</v>
      </c>
      <c r="C7" s="317" t="s">
        <v>266</v>
      </c>
    </row>
    <row r="8" spans="2:4" x14ac:dyDescent="0.35">
      <c r="B8" s="317" t="s">
        <v>132</v>
      </c>
      <c r="C8" s="317" t="s">
        <v>132</v>
      </c>
    </row>
    <row r="9" spans="2:4" x14ac:dyDescent="0.35">
      <c r="C9" s="317" t="s">
        <v>143</v>
      </c>
    </row>
    <row r="11" spans="2:4" x14ac:dyDescent="0.35">
      <c r="B11" s="318" t="s">
        <v>890</v>
      </c>
      <c r="C11" s="318" t="s">
        <v>891</v>
      </c>
      <c r="D11" s="318" t="s">
        <v>270</v>
      </c>
    </row>
    <row r="12" spans="2:4" x14ac:dyDescent="0.35">
      <c r="B12" s="317" t="s">
        <v>131</v>
      </c>
      <c r="C12" s="317" t="s">
        <v>131</v>
      </c>
      <c r="D12" s="317" t="s">
        <v>143</v>
      </c>
    </row>
    <row r="13" spans="2:4" x14ac:dyDescent="0.35">
      <c r="B13" s="317" t="s">
        <v>265</v>
      </c>
      <c r="C13" s="317" t="s">
        <v>265</v>
      </c>
    </row>
    <row r="14" spans="2:4" x14ac:dyDescent="0.35">
      <c r="B14" s="317" t="s">
        <v>266</v>
      </c>
      <c r="C14" s="317" t="s">
        <v>266</v>
      </c>
    </row>
    <row r="15" spans="2:4" x14ac:dyDescent="0.35">
      <c r="C15" s="317" t="s">
        <v>143</v>
      </c>
    </row>
    <row r="17" spans="2:3" x14ac:dyDescent="0.35">
      <c r="B17" s="318" t="s">
        <v>259</v>
      </c>
    </row>
    <row r="18" spans="2:3" x14ac:dyDescent="0.35">
      <c r="B18" s="317" t="s">
        <v>131</v>
      </c>
    </row>
    <row r="19" spans="2:3" x14ac:dyDescent="0.35">
      <c r="B19" s="317" t="s">
        <v>265</v>
      </c>
    </row>
    <row r="20" spans="2:3" x14ac:dyDescent="0.35">
      <c r="B20" s="317" t="s">
        <v>266</v>
      </c>
    </row>
    <row r="21" spans="2:3" x14ac:dyDescent="0.35">
      <c r="B21" s="317" t="s">
        <v>132</v>
      </c>
    </row>
    <row r="22" spans="2:3" x14ac:dyDescent="0.35">
      <c r="B22" s="317" t="s">
        <v>143</v>
      </c>
    </row>
    <row r="24" spans="2:3" x14ac:dyDescent="0.35">
      <c r="B24" s="318" t="s">
        <v>715</v>
      </c>
      <c r="C24" s="318" t="s">
        <v>716</v>
      </c>
    </row>
    <row r="25" spans="2:3" x14ac:dyDescent="0.35">
      <c r="B25" s="317" t="s">
        <v>18</v>
      </c>
      <c r="C25" s="317" t="s">
        <v>18</v>
      </c>
    </row>
    <row r="26" spans="2:3" x14ac:dyDescent="0.35">
      <c r="B26" s="317" t="s">
        <v>19</v>
      </c>
      <c r="C26" s="317" t="s">
        <v>19</v>
      </c>
    </row>
    <row r="27" spans="2:3" x14ac:dyDescent="0.35">
      <c r="B27" s="317" t="s">
        <v>377</v>
      </c>
      <c r="C27" s="317" t="s">
        <v>20</v>
      </c>
    </row>
    <row r="28" spans="2:3" x14ac:dyDescent="0.35">
      <c r="B28" s="317" t="s">
        <v>378</v>
      </c>
    </row>
    <row r="30" spans="2:3" x14ac:dyDescent="0.35">
      <c r="B30" s="318" t="s">
        <v>547</v>
      </c>
    </row>
    <row r="31" spans="2:3" x14ac:dyDescent="0.35">
      <c r="B31" s="317" t="s">
        <v>179</v>
      </c>
    </row>
    <row r="32" spans="2:3" x14ac:dyDescent="0.35">
      <c r="B32" s="317" t="s">
        <v>180</v>
      </c>
    </row>
    <row r="33" spans="2:3" x14ac:dyDescent="0.35">
      <c r="B33" s="317" t="s">
        <v>181</v>
      </c>
    </row>
    <row r="35" spans="2:3" x14ac:dyDescent="0.35">
      <c r="B35" s="318" t="s">
        <v>545</v>
      </c>
      <c r="C35" s="318" t="s">
        <v>546</v>
      </c>
    </row>
    <row r="36" spans="2:3" x14ac:dyDescent="0.35">
      <c r="B36" s="317" t="s">
        <v>182</v>
      </c>
      <c r="C36" s="317" t="s">
        <v>184</v>
      </c>
    </row>
    <row r="37" spans="2:3" x14ac:dyDescent="0.35">
      <c r="B37" s="317" t="s">
        <v>183</v>
      </c>
      <c r="C37" s="317" t="s">
        <v>483</v>
      </c>
    </row>
    <row r="39" spans="2:3" x14ac:dyDescent="0.35">
      <c r="B39" s="318" t="s">
        <v>575</v>
      </c>
    </row>
    <row r="40" spans="2:3" x14ac:dyDescent="0.35">
      <c r="B40" s="317" t="s">
        <v>379</v>
      </c>
    </row>
    <row r="41" spans="2:3" x14ac:dyDescent="0.35">
      <c r="B41" s="317" t="s">
        <v>577</v>
      </c>
    </row>
    <row r="42" spans="2:3" x14ac:dyDescent="0.35">
      <c r="B42" s="317" t="s">
        <v>212</v>
      </c>
    </row>
    <row r="44" spans="2:3" x14ac:dyDescent="0.35">
      <c r="B44" s="318" t="s">
        <v>380</v>
      </c>
      <c r="C44" s="318" t="s">
        <v>380</v>
      </c>
    </row>
    <row r="45" spans="2:3" x14ac:dyDescent="0.35">
      <c r="B45" s="317" t="s">
        <v>381</v>
      </c>
      <c r="C45" s="317" t="s">
        <v>382</v>
      </c>
    </row>
    <row r="46" spans="2:3" x14ac:dyDescent="0.35">
      <c r="B46" s="317" t="s">
        <v>383</v>
      </c>
      <c r="C46" s="317" t="s">
        <v>71</v>
      </c>
    </row>
    <row r="47" spans="2:3" x14ac:dyDescent="0.35">
      <c r="B47" s="317" t="s">
        <v>384</v>
      </c>
      <c r="C47" s="317" t="s">
        <v>181</v>
      </c>
    </row>
    <row r="49" spans="2:3" x14ac:dyDescent="0.35">
      <c r="B49" s="318" t="s">
        <v>22</v>
      </c>
      <c r="C49" s="318" t="s">
        <v>504</v>
      </c>
    </row>
    <row r="50" spans="2:3" x14ac:dyDescent="0.35">
      <c r="B50" s="317" t="s">
        <v>498</v>
      </c>
      <c r="C50" s="317" t="s">
        <v>505</v>
      </c>
    </row>
    <row r="51" spans="2:3" x14ac:dyDescent="0.35">
      <c r="B51" s="317" t="s">
        <v>499</v>
      </c>
      <c r="C51" s="317" t="s">
        <v>506</v>
      </c>
    </row>
    <row r="52" spans="2:3" x14ac:dyDescent="0.35">
      <c r="B52" s="317" t="s">
        <v>500</v>
      </c>
      <c r="C52" s="317" t="s">
        <v>507</v>
      </c>
    </row>
    <row r="53" spans="2:3" x14ac:dyDescent="0.35">
      <c r="C53" s="317" t="s">
        <v>508</v>
      </c>
    </row>
    <row r="55" spans="2:3" x14ac:dyDescent="0.35">
      <c r="B55" s="318" t="s">
        <v>523</v>
      </c>
    </row>
    <row r="56" spans="2:3" x14ac:dyDescent="0.35">
      <c r="B56" s="317" t="s">
        <v>182</v>
      </c>
    </row>
    <row r="57" spans="2:3" x14ac:dyDescent="0.35">
      <c r="B57" s="317" t="s">
        <v>183</v>
      </c>
    </row>
    <row r="58" spans="2:3" x14ac:dyDescent="0.35">
      <c r="B58" s="317" t="s">
        <v>524</v>
      </c>
    </row>
  </sheetData>
  <sheetProtection password="E9A8" sheet="1" selectLockedCell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DEFE5-0982-4E77-A9C8-B11E25AC5022}">
  <sheetPr codeName="Feuil9">
    <tabColor theme="8" tint="0.59999389629810485"/>
    <pageSetUpPr fitToPage="1"/>
  </sheetPr>
  <dimension ref="A1:I139"/>
  <sheetViews>
    <sheetView showGridLines="0" view="pageLayout" zoomScaleNormal="40" workbookViewId="0">
      <selection activeCell="C23" sqref="C23:D23"/>
    </sheetView>
  </sheetViews>
  <sheetFormatPr baseColWidth="10" defaultColWidth="11" defaultRowHeight="14.5" x14ac:dyDescent="0.35"/>
  <cols>
    <col min="1" max="1" width="3.54296875" customWidth="1"/>
    <col min="2" max="2" width="28.81640625" customWidth="1"/>
    <col min="3" max="3" width="36.1796875" customWidth="1"/>
    <col min="4" max="4" width="29.54296875" customWidth="1"/>
    <col min="5" max="6" width="18.81640625" customWidth="1"/>
    <col min="7" max="8" width="9.54296875" customWidth="1"/>
    <col min="9" max="9" width="9.453125" customWidth="1"/>
  </cols>
  <sheetData>
    <row r="1" spans="1:9" ht="14.5" customHeight="1" x14ac:dyDescent="0.35">
      <c r="A1" s="346"/>
      <c r="B1" s="346"/>
      <c r="C1" s="346"/>
      <c r="D1" s="346"/>
      <c r="E1" s="346"/>
      <c r="F1" s="346"/>
      <c r="G1" s="346"/>
      <c r="H1" s="346"/>
      <c r="I1" s="346"/>
    </row>
    <row r="2" spans="1:9" ht="29.15" customHeight="1" x14ac:dyDescent="0.35">
      <c r="A2" s="346" t="e" vm="1">
        <v>#VALUE!</v>
      </c>
      <c r="B2" s="346"/>
      <c r="C2" s="346"/>
      <c r="D2" s="459" t="s">
        <v>426</v>
      </c>
      <c r="E2" s="460"/>
      <c r="F2" s="460"/>
      <c r="G2" s="460"/>
      <c r="H2" s="460"/>
      <c r="I2" s="460"/>
    </row>
    <row r="3" spans="1:9" x14ac:dyDescent="0.35">
      <c r="A3" s="346"/>
      <c r="B3" s="346"/>
      <c r="C3" s="346"/>
      <c r="D3" s="346"/>
      <c r="E3" s="346"/>
      <c r="F3" s="346"/>
      <c r="G3" s="346"/>
      <c r="H3" s="346"/>
      <c r="I3" s="346"/>
    </row>
    <row r="4" spans="1:9" ht="22.4" customHeight="1" thickBot="1" x14ac:dyDescent="0.4">
      <c r="A4" s="481" t="s">
        <v>248</v>
      </c>
      <c r="B4" s="481"/>
      <c r="C4" s="481"/>
      <c r="D4" s="481"/>
      <c r="E4" s="481"/>
      <c r="F4" s="481"/>
      <c r="G4" s="481"/>
      <c r="H4" s="481"/>
      <c r="I4" s="481"/>
    </row>
    <row r="5" spans="1:9" ht="12.25" customHeight="1" x14ac:dyDescent="0.35">
      <c r="A5" s="514" t="s">
        <v>249</v>
      </c>
      <c r="B5" s="515"/>
      <c r="C5" s="516"/>
      <c r="D5" s="167" t="s">
        <v>250</v>
      </c>
      <c r="E5" s="542" t="s">
        <v>692</v>
      </c>
      <c r="F5" s="543"/>
      <c r="G5" s="508" t="s">
        <v>867</v>
      </c>
      <c r="H5" s="509"/>
      <c r="I5" s="510"/>
    </row>
    <row r="6" spans="1:9" ht="19.399999999999999" customHeight="1" x14ac:dyDescent="0.35">
      <c r="A6" s="467">
        <f xml:space="preserve"> NomEntreprise</f>
        <v>0</v>
      </c>
      <c r="B6" s="468"/>
      <c r="C6" s="469"/>
      <c r="D6" s="182">
        <f xml:space="preserve"> NEQ</f>
        <v>0</v>
      </c>
      <c r="E6" s="538">
        <f xml:space="preserve"> NoProjetHQ</f>
        <v>0</v>
      </c>
      <c r="F6" s="539"/>
      <c r="G6" s="511"/>
      <c r="H6" s="512"/>
      <c r="I6" s="513"/>
    </row>
    <row r="7" spans="1:9" ht="12.25" customHeight="1" x14ac:dyDescent="0.35">
      <c r="A7" s="505" t="s">
        <v>251</v>
      </c>
      <c r="B7" s="506"/>
      <c r="C7" s="507"/>
      <c r="D7" s="168" t="s">
        <v>255</v>
      </c>
      <c r="E7" s="502" t="s">
        <v>693</v>
      </c>
      <c r="F7" s="503"/>
      <c r="G7" s="601" t="str">
        <f>IF(DateDemarrage&lt;&gt;0, EDATE(DateDemarrage, 9), "")</f>
        <v/>
      </c>
      <c r="H7" s="770"/>
      <c r="I7" s="602"/>
    </row>
    <row r="8" spans="1:9" ht="19.399999999999999" customHeight="1" x14ac:dyDescent="0.35">
      <c r="A8" s="467">
        <f xml:space="preserve"> NomUsine</f>
        <v>0</v>
      </c>
      <c r="B8" s="468"/>
      <c r="C8" s="469"/>
      <c r="D8" s="183">
        <f xml:space="preserve"> DateDemarrage</f>
        <v>0</v>
      </c>
      <c r="E8" s="452">
        <f xml:space="preserve"> NoProjetEnergir</f>
        <v>0</v>
      </c>
      <c r="F8" s="504"/>
      <c r="G8" s="603"/>
      <c r="H8" s="771"/>
      <c r="I8" s="604"/>
    </row>
    <row r="9" spans="1:9" ht="7.4" customHeight="1" x14ac:dyDescent="0.35">
      <c r="A9" s="826"/>
      <c r="B9" s="826"/>
      <c r="C9" s="826"/>
      <c r="D9" s="826"/>
      <c r="E9" s="826"/>
      <c r="F9" s="826"/>
      <c r="G9" s="826"/>
      <c r="H9" s="826"/>
      <c r="I9" s="826"/>
    </row>
    <row r="10" spans="1:9" ht="25.5" customHeight="1" x14ac:dyDescent="0.35">
      <c r="A10" s="764" t="s">
        <v>475</v>
      </c>
      <c r="B10" s="765"/>
      <c r="C10" s="765"/>
      <c r="D10" s="766"/>
      <c r="E10" s="828"/>
      <c r="F10" s="607"/>
      <c r="G10" s="607"/>
      <c r="H10" s="607"/>
      <c r="I10" s="607"/>
    </row>
    <row r="11" spans="1:9" ht="7.4" customHeight="1" x14ac:dyDescent="0.35">
      <c r="A11" s="827"/>
      <c r="B11" s="827"/>
      <c r="C11" s="827"/>
      <c r="D11" s="827"/>
      <c r="E11" s="827"/>
      <c r="F11" s="827"/>
      <c r="G11" s="827"/>
      <c r="H11" s="827"/>
      <c r="I11" s="827"/>
    </row>
    <row r="12" spans="1:9" ht="26.15" customHeight="1" x14ac:dyDescent="0.35">
      <c r="A12" s="767" t="s">
        <v>230</v>
      </c>
      <c r="B12" s="767"/>
      <c r="C12" s="767"/>
      <c r="D12" s="767"/>
      <c r="E12" s="767"/>
      <c r="F12" s="767"/>
      <c r="G12" s="767"/>
      <c r="H12" s="767"/>
      <c r="I12" s="767"/>
    </row>
    <row r="13" spans="1:9" ht="26.15" customHeight="1" x14ac:dyDescent="0.35">
      <c r="A13" s="537" t="s">
        <v>232</v>
      </c>
      <c r="B13" s="537"/>
      <c r="C13" s="537"/>
      <c r="D13" s="537"/>
      <c r="E13" s="537"/>
      <c r="F13" s="537"/>
      <c r="G13" s="537"/>
      <c r="H13" s="537"/>
      <c r="I13" s="537"/>
    </row>
    <row r="14" spans="1:9" ht="18.649999999999999" customHeight="1" x14ac:dyDescent="0.35">
      <c r="A14" s="561" t="s">
        <v>163</v>
      </c>
      <c r="B14" s="561"/>
      <c r="C14" s="561"/>
      <c r="D14" s="561"/>
      <c r="E14" s="561"/>
      <c r="F14" s="561"/>
      <c r="G14" s="561"/>
      <c r="H14" s="561"/>
      <c r="I14" s="561"/>
    </row>
    <row r="15" spans="1:9" ht="17.149999999999999" customHeight="1" x14ac:dyDescent="0.35">
      <c r="A15" s="519" t="s">
        <v>10</v>
      </c>
      <c r="B15" s="571"/>
      <c r="C15" s="779"/>
      <c r="D15" s="519" t="s">
        <v>645</v>
      </c>
      <c r="E15" s="768" t="s">
        <v>221</v>
      </c>
      <c r="F15" s="769"/>
      <c r="G15" s="768" t="s">
        <v>11</v>
      </c>
      <c r="H15" s="772"/>
      <c r="I15" s="769"/>
    </row>
    <row r="16" spans="1:9" ht="25.4" customHeight="1" x14ac:dyDescent="0.35">
      <c r="A16" s="611"/>
      <c r="B16" s="612"/>
      <c r="C16" s="780"/>
      <c r="D16" s="519"/>
      <c r="E16" s="54" t="s">
        <v>12</v>
      </c>
      <c r="F16" s="56" t="s">
        <v>13</v>
      </c>
      <c r="G16" s="103" t="s">
        <v>147</v>
      </c>
      <c r="H16" s="297" t="s">
        <v>146</v>
      </c>
      <c r="I16" s="56" t="s">
        <v>145</v>
      </c>
    </row>
    <row r="17" spans="1:9" ht="49" customHeight="1" x14ac:dyDescent="0.35">
      <c r="A17" s="239" t="s">
        <v>14</v>
      </c>
      <c r="B17" s="781" t="s">
        <v>597</v>
      </c>
      <c r="C17" s="782"/>
      <c r="D17" s="71" t="s">
        <v>754</v>
      </c>
      <c r="E17" s="55"/>
      <c r="F17" s="55"/>
      <c r="G17" s="105" t="s">
        <v>26</v>
      </c>
      <c r="H17" s="105" t="s">
        <v>27</v>
      </c>
      <c r="I17" s="105" t="s">
        <v>213</v>
      </c>
    </row>
    <row r="18" spans="1:9" ht="3.65" customHeight="1" x14ac:dyDescent="0.35">
      <c r="A18" s="518"/>
      <c r="B18" s="518"/>
      <c r="C18" s="518"/>
      <c r="D18" s="518"/>
      <c r="E18" s="518"/>
      <c r="F18" s="518"/>
      <c r="G18" s="518"/>
      <c r="H18" s="518"/>
      <c r="I18" s="518"/>
    </row>
    <row r="19" spans="1:9" ht="3.65" customHeight="1" x14ac:dyDescent="0.35">
      <c r="A19" s="528"/>
      <c r="B19" s="528"/>
      <c r="C19" s="528"/>
      <c r="D19" s="528"/>
      <c r="E19" s="528"/>
      <c r="F19" s="528"/>
      <c r="G19" s="528"/>
      <c r="H19" s="528"/>
      <c r="I19" s="528"/>
    </row>
    <row r="20" spans="1:9" ht="18.649999999999999" customHeight="1" x14ac:dyDescent="0.35">
      <c r="A20" s="561" t="s">
        <v>164</v>
      </c>
      <c r="B20" s="561"/>
      <c r="C20" s="561"/>
      <c r="D20" s="561"/>
      <c r="E20" s="561"/>
      <c r="F20" s="561"/>
      <c r="G20" s="561"/>
      <c r="H20" s="561"/>
      <c r="I20" s="561"/>
    </row>
    <row r="21" spans="1:9" ht="49" customHeight="1" x14ac:dyDescent="0.35">
      <c r="A21" s="52" t="s">
        <v>14</v>
      </c>
      <c r="B21" s="550" t="s">
        <v>233</v>
      </c>
      <c r="C21" s="551"/>
      <c r="D21" s="67" t="s">
        <v>755</v>
      </c>
      <c r="E21" s="64"/>
      <c r="F21" s="64"/>
      <c r="G21" s="109" t="s">
        <v>28</v>
      </c>
      <c r="H21" s="109" t="s">
        <v>29</v>
      </c>
      <c r="I21" s="109" t="s">
        <v>213</v>
      </c>
    </row>
    <row r="22" spans="1:9" ht="49.5" customHeight="1" x14ac:dyDescent="0.35">
      <c r="A22" s="25" t="s">
        <v>30</v>
      </c>
      <c r="B22" s="787" t="s">
        <v>304</v>
      </c>
      <c r="C22" s="788"/>
      <c r="D22" s="67" t="s">
        <v>755</v>
      </c>
      <c r="E22" s="240"/>
      <c r="F22" s="240"/>
      <c r="G22" s="123" t="s">
        <v>28</v>
      </c>
      <c r="H22" s="123" t="s">
        <v>29</v>
      </c>
      <c r="I22" s="123" t="s">
        <v>213</v>
      </c>
    </row>
    <row r="23" spans="1:9" ht="53.15" customHeight="1" x14ac:dyDescent="0.35">
      <c r="A23" s="51" t="s">
        <v>31</v>
      </c>
      <c r="B23" s="124" t="s">
        <v>235</v>
      </c>
      <c r="C23" s="775" t="s">
        <v>234</v>
      </c>
      <c r="D23" s="776"/>
      <c r="E23" s="241"/>
      <c r="F23" s="241"/>
      <c r="G23" s="125" t="s">
        <v>28</v>
      </c>
      <c r="H23" s="125" t="s">
        <v>29</v>
      </c>
      <c r="I23" s="125" t="s">
        <v>213</v>
      </c>
    </row>
    <row r="24" spans="1:9" ht="3.65" customHeight="1" x14ac:dyDescent="0.35">
      <c r="A24" s="777"/>
      <c r="B24" s="777"/>
      <c r="C24" s="777"/>
      <c r="D24" s="777"/>
      <c r="E24" s="777"/>
      <c r="F24" s="777"/>
      <c r="G24" s="777"/>
      <c r="H24" s="777"/>
      <c r="I24" s="777"/>
    </row>
    <row r="25" spans="1:9" ht="3.65" customHeight="1" x14ac:dyDescent="0.35">
      <c r="A25" s="778"/>
      <c r="B25" s="778"/>
      <c r="C25" s="778"/>
      <c r="D25" s="778"/>
      <c r="E25" s="778"/>
      <c r="F25" s="778"/>
      <c r="G25" s="778"/>
      <c r="H25" s="778"/>
      <c r="I25" s="778"/>
    </row>
    <row r="26" spans="1:9" ht="25.4" customHeight="1" x14ac:dyDescent="0.35">
      <c r="A26" s="561" t="s">
        <v>604</v>
      </c>
      <c r="B26" s="561"/>
      <c r="C26" s="561"/>
      <c r="D26" s="561"/>
      <c r="E26" s="310" t="s">
        <v>12</v>
      </c>
      <c r="F26" s="310" t="s">
        <v>13</v>
      </c>
      <c r="G26" s="310" t="s">
        <v>147</v>
      </c>
      <c r="H26" s="310" t="s">
        <v>146</v>
      </c>
      <c r="I26" s="310" t="s">
        <v>145</v>
      </c>
    </row>
    <row r="27" spans="1:9" ht="57.65" customHeight="1" x14ac:dyDescent="0.35">
      <c r="A27" s="52" t="s">
        <v>14</v>
      </c>
      <c r="B27" s="121" t="s">
        <v>615</v>
      </c>
      <c r="C27" s="619" t="s">
        <v>222</v>
      </c>
      <c r="D27" s="621"/>
      <c r="E27" s="64"/>
      <c r="F27" s="64"/>
      <c r="G27" s="109" t="s">
        <v>32</v>
      </c>
      <c r="H27" s="109" t="s">
        <v>33</v>
      </c>
      <c r="I27" s="109" t="s">
        <v>1</v>
      </c>
    </row>
    <row r="28" spans="1:9" ht="66" customHeight="1" x14ac:dyDescent="0.35">
      <c r="A28" s="25" t="s">
        <v>30</v>
      </c>
      <c r="B28" s="122" t="s">
        <v>606</v>
      </c>
      <c r="C28" s="619" t="s">
        <v>222</v>
      </c>
      <c r="D28" s="621"/>
      <c r="E28" s="240"/>
      <c r="F28" s="240"/>
      <c r="G28" s="123" t="s">
        <v>32</v>
      </c>
      <c r="H28" s="123" t="s">
        <v>33</v>
      </c>
      <c r="I28" s="123" t="s">
        <v>213</v>
      </c>
    </row>
    <row r="29" spans="1:9" ht="57.65" customHeight="1" x14ac:dyDescent="0.35">
      <c r="A29" s="25" t="s">
        <v>31</v>
      </c>
      <c r="B29" s="122" t="s">
        <v>607</v>
      </c>
      <c r="C29" s="619" t="s">
        <v>222</v>
      </c>
      <c r="D29" s="621"/>
      <c r="E29" s="240"/>
      <c r="F29" s="240"/>
      <c r="G29" s="123" t="s">
        <v>32</v>
      </c>
      <c r="H29" s="123" t="s">
        <v>33</v>
      </c>
      <c r="I29" s="123" t="s">
        <v>213</v>
      </c>
    </row>
    <row r="30" spans="1:9" ht="115" x14ac:dyDescent="0.35">
      <c r="A30" s="25" t="s">
        <v>34</v>
      </c>
      <c r="B30" s="122" t="s">
        <v>626</v>
      </c>
      <c r="C30" s="619" t="s">
        <v>222</v>
      </c>
      <c r="D30" s="621"/>
      <c r="E30" s="240"/>
      <c r="F30" s="240"/>
      <c r="G30" s="123" t="s">
        <v>32</v>
      </c>
      <c r="H30" s="123" t="s">
        <v>33</v>
      </c>
      <c r="I30" s="123" t="s">
        <v>213</v>
      </c>
    </row>
    <row r="31" spans="1:9" ht="115" x14ac:dyDescent="0.35">
      <c r="A31" s="25" t="s">
        <v>35</v>
      </c>
      <c r="B31" s="122" t="s">
        <v>627</v>
      </c>
      <c r="C31" s="619" t="s">
        <v>222</v>
      </c>
      <c r="D31" s="621"/>
      <c r="E31" s="240"/>
      <c r="F31" s="240"/>
      <c r="G31" s="123" t="s">
        <v>32</v>
      </c>
      <c r="H31" s="123" t="s">
        <v>33</v>
      </c>
      <c r="I31" s="123" t="s">
        <v>213</v>
      </c>
    </row>
    <row r="32" spans="1:9" ht="6" customHeight="1" x14ac:dyDescent="0.35">
      <c r="A32" s="803"/>
      <c r="B32" s="803"/>
      <c r="C32" s="803"/>
      <c r="D32" s="803"/>
      <c r="E32" s="803"/>
      <c r="F32" s="803"/>
      <c r="G32" s="803"/>
      <c r="H32" s="803"/>
      <c r="I32" s="803"/>
    </row>
    <row r="33" spans="1:9" ht="9" customHeight="1" x14ac:dyDescent="0.35">
      <c r="A33" s="804"/>
      <c r="B33" s="804"/>
      <c r="C33" s="804"/>
      <c r="D33" s="804"/>
      <c r="E33" s="804"/>
      <c r="F33" s="804"/>
      <c r="G33" s="804"/>
      <c r="H33" s="804"/>
      <c r="I33" s="804"/>
    </row>
    <row r="34" spans="1:9" ht="26.15" customHeight="1" x14ac:dyDescent="0.35">
      <c r="A34" s="537" t="s">
        <v>165</v>
      </c>
      <c r="B34" s="537"/>
      <c r="C34" s="537"/>
      <c r="D34" s="537"/>
      <c r="E34" s="537"/>
      <c r="F34" s="537"/>
      <c r="G34" s="537"/>
      <c r="H34" s="537"/>
      <c r="I34" s="537"/>
    </row>
    <row r="35" spans="1:9" ht="18.649999999999999" customHeight="1" x14ac:dyDescent="0.35">
      <c r="A35" s="561" t="s">
        <v>166</v>
      </c>
      <c r="B35" s="561"/>
      <c r="C35" s="561"/>
      <c r="D35" s="561"/>
      <c r="E35" s="561"/>
      <c r="F35" s="561"/>
      <c r="G35" s="561"/>
      <c r="H35" s="561"/>
      <c r="I35" s="561"/>
    </row>
    <row r="36" spans="1:9" ht="20.9" customHeight="1" x14ac:dyDescent="0.35">
      <c r="A36" s="563" t="s">
        <v>10</v>
      </c>
      <c r="B36" s="563"/>
      <c r="C36" s="519" t="s">
        <v>645</v>
      </c>
      <c r="D36" s="520"/>
      <c r="E36" s="525" t="s">
        <v>221</v>
      </c>
      <c r="F36" s="526"/>
      <c r="G36" s="525" t="s">
        <v>11</v>
      </c>
      <c r="H36" s="527"/>
      <c r="I36" s="526"/>
    </row>
    <row r="37" spans="1:9" ht="31" customHeight="1" thickBot="1" x14ac:dyDescent="0.4">
      <c r="A37" s="564"/>
      <c r="B37" s="564"/>
      <c r="C37" s="521"/>
      <c r="D37" s="522"/>
      <c r="E37" s="63" t="s">
        <v>12</v>
      </c>
      <c r="F37" s="62" t="s">
        <v>13</v>
      </c>
      <c r="G37" s="60" t="s">
        <v>147</v>
      </c>
      <c r="H37" s="61" t="s">
        <v>146</v>
      </c>
      <c r="I37" s="62" t="s">
        <v>145</v>
      </c>
    </row>
    <row r="38" spans="1:9" ht="196.75" customHeight="1" x14ac:dyDescent="0.35">
      <c r="A38" s="104" t="s">
        <v>14</v>
      </c>
      <c r="B38" s="76" t="s">
        <v>630</v>
      </c>
      <c r="C38" s="800" t="s">
        <v>222</v>
      </c>
      <c r="D38" s="801"/>
      <c r="E38" s="55"/>
      <c r="F38" s="55"/>
      <c r="G38" s="105" t="s">
        <v>36</v>
      </c>
      <c r="H38" s="105" t="s">
        <v>37</v>
      </c>
      <c r="I38" s="105" t="s">
        <v>213</v>
      </c>
    </row>
    <row r="39" spans="1:9" ht="7.4" customHeight="1" x14ac:dyDescent="0.35">
      <c r="A39" s="518"/>
      <c r="B39" s="518"/>
      <c r="C39" s="518"/>
      <c r="D39" s="518"/>
      <c r="E39" s="518"/>
      <c r="F39" s="518"/>
      <c r="G39" s="518"/>
      <c r="H39" s="518"/>
      <c r="I39" s="518"/>
    </row>
    <row r="40" spans="1:9" ht="7.4" customHeight="1" x14ac:dyDescent="0.35">
      <c r="A40" s="528"/>
      <c r="B40" s="528"/>
      <c r="C40" s="528"/>
      <c r="D40" s="528"/>
      <c r="E40" s="528"/>
      <c r="F40" s="528"/>
      <c r="G40" s="528"/>
      <c r="H40" s="528"/>
      <c r="I40" s="528"/>
    </row>
    <row r="41" spans="1:9" ht="18.649999999999999" customHeight="1" x14ac:dyDescent="0.35">
      <c r="A41" s="561" t="s">
        <v>403</v>
      </c>
      <c r="B41" s="561"/>
      <c r="C41" s="561"/>
      <c r="D41" s="561"/>
      <c r="E41" s="561"/>
      <c r="F41" s="561"/>
      <c r="G41" s="561"/>
      <c r="H41" s="561"/>
      <c r="I41" s="561"/>
    </row>
    <row r="42" spans="1:9" ht="140.25" customHeight="1" x14ac:dyDescent="0.35">
      <c r="A42" s="52" t="s">
        <v>14</v>
      </c>
      <c r="B42" s="299" t="s">
        <v>610</v>
      </c>
      <c r="C42" s="619" t="s">
        <v>222</v>
      </c>
      <c r="D42" s="621"/>
      <c r="E42" s="126"/>
      <c r="F42" s="126"/>
      <c r="G42" s="97" t="s">
        <v>38</v>
      </c>
      <c r="H42" s="97" t="s">
        <v>708</v>
      </c>
      <c r="I42" s="97" t="s">
        <v>213</v>
      </c>
    </row>
    <row r="43" spans="1:9" ht="215.25" customHeight="1" x14ac:dyDescent="0.35">
      <c r="A43" s="25" t="s">
        <v>30</v>
      </c>
      <c r="B43" s="243" t="s">
        <v>493</v>
      </c>
      <c r="C43" s="619" t="s">
        <v>222</v>
      </c>
      <c r="D43" s="621"/>
      <c r="E43" s="127"/>
      <c r="F43" s="127"/>
      <c r="G43" s="98" t="s">
        <v>38</v>
      </c>
      <c r="H43" s="98" t="s">
        <v>39</v>
      </c>
      <c r="I43" s="98" t="s">
        <v>213</v>
      </c>
    </row>
    <row r="44" spans="1:9" ht="118.75" customHeight="1" x14ac:dyDescent="0.35">
      <c r="A44" s="25" t="s">
        <v>31</v>
      </c>
      <c r="B44" s="785" t="s">
        <v>724</v>
      </c>
      <c r="C44" s="786"/>
      <c r="D44" s="244" t="s">
        <v>283</v>
      </c>
      <c r="E44" s="127"/>
      <c r="F44" s="127"/>
      <c r="G44" s="98" t="s">
        <v>38</v>
      </c>
      <c r="H44" s="98" t="s">
        <v>39</v>
      </c>
      <c r="I44" s="98" t="s">
        <v>213</v>
      </c>
    </row>
    <row r="45" spans="1:9" ht="38.5" customHeight="1" x14ac:dyDescent="0.35">
      <c r="A45" s="51" t="s">
        <v>34</v>
      </c>
      <c r="B45" s="796" t="s">
        <v>662</v>
      </c>
      <c r="C45" s="797"/>
      <c r="D45" s="245" t="s">
        <v>237</v>
      </c>
      <c r="E45" s="246"/>
      <c r="F45" s="246"/>
      <c r="G45" s="247" t="s">
        <v>213</v>
      </c>
      <c r="H45" s="247" t="s">
        <v>213</v>
      </c>
      <c r="I45" s="247" t="s">
        <v>213</v>
      </c>
    </row>
    <row r="46" spans="1:9" ht="3" customHeight="1" x14ac:dyDescent="0.35">
      <c r="A46" s="777"/>
      <c r="B46" s="777"/>
      <c r="C46" s="777"/>
      <c r="D46" s="777"/>
      <c r="E46" s="777"/>
      <c r="F46" s="777"/>
      <c r="G46" s="777"/>
      <c r="H46" s="777"/>
      <c r="I46" s="777"/>
    </row>
    <row r="47" spans="1:9" ht="9.65" customHeight="1" x14ac:dyDescent="0.35">
      <c r="A47" s="778"/>
      <c r="B47" s="778"/>
      <c r="C47" s="778"/>
      <c r="D47" s="778"/>
      <c r="E47" s="778"/>
      <c r="F47" s="778"/>
      <c r="G47" s="778"/>
      <c r="H47" s="778"/>
      <c r="I47" s="778"/>
    </row>
    <row r="48" spans="1:9" ht="25.4" customHeight="1" x14ac:dyDescent="0.35">
      <c r="A48" s="561" t="s">
        <v>167</v>
      </c>
      <c r="B48" s="561"/>
      <c r="C48" s="561"/>
      <c r="D48" s="561"/>
      <c r="E48" s="310" t="s">
        <v>12</v>
      </c>
      <c r="F48" s="310" t="s">
        <v>13</v>
      </c>
      <c r="G48" s="310" t="s">
        <v>147</v>
      </c>
      <c r="H48" s="310" t="s">
        <v>146</v>
      </c>
      <c r="I48" s="310" t="s">
        <v>145</v>
      </c>
    </row>
    <row r="49" spans="1:9" ht="50.15" customHeight="1" x14ac:dyDescent="0.35">
      <c r="A49" s="52" t="s">
        <v>14</v>
      </c>
      <c r="B49" s="798" t="s">
        <v>673</v>
      </c>
      <c r="C49" s="799"/>
      <c r="D49" s="95" t="s">
        <v>237</v>
      </c>
      <c r="E49" s="126"/>
      <c r="F49" s="126"/>
      <c r="G49" s="97" t="s">
        <v>40</v>
      </c>
      <c r="H49" s="97" t="s">
        <v>41</v>
      </c>
      <c r="I49" s="97" t="s">
        <v>213</v>
      </c>
    </row>
    <row r="50" spans="1:9" ht="163.4" customHeight="1" x14ac:dyDescent="0.35">
      <c r="A50" s="25" t="s">
        <v>30</v>
      </c>
      <c r="B50" s="243" t="s">
        <v>643</v>
      </c>
      <c r="C50" s="619" t="s">
        <v>222</v>
      </c>
      <c r="D50" s="621"/>
      <c r="E50" s="127"/>
      <c r="F50" s="127"/>
      <c r="G50" s="98" t="s">
        <v>40</v>
      </c>
      <c r="H50" s="98" t="s">
        <v>41</v>
      </c>
      <c r="I50" s="98" t="s">
        <v>213</v>
      </c>
    </row>
    <row r="51" spans="1:9" ht="8.5" customHeight="1" x14ac:dyDescent="0.35">
      <c r="A51" s="789"/>
      <c r="B51" s="789"/>
      <c r="C51" s="789"/>
      <c r="D51" s="789"/>
      <c r="E51" s="789"/>
      <c r="F51" s="789"/>
      <c r="G51" s="789"/>
      <c r="H51" s="789"/>
      <c r="I51" s="789"/>
    </row>
    <row r="52" spans="1:9" ht="8.15" customHeight="1" x14ac:dyDescent="0.35">
      <c r="A52" s="789"/>
      <c r="B52" s="789"/>
      <c r="C52" s="789"/>
      <c r="D52" s="789"/>
      <c r="E52" s="789"/>
      <c r="F52" s="789"/>
      <c r="G52" s="789"/>
      <c r="H52" s="789"/>
      <c r="I52" s="789"/>
    </row>
    <row r="53" spans="1:9" ht="26.15" customHeight="1" x14ac:dyDescent="0.35">
      <c r="A53" s="537" t="s">
        <v>168</v>
      </c>
      <c r="B53" s="537"/>
      <c r="C53" s="537"/>
      <c r="D53" s="537"/>
      <c r="E53" s="537"/>
      <c r="F53" s="537"/>
      <c r="G53" s="537"/>
      <c r="H53" s="537"/>
      <c r="I53" s="537"/>
    </row>
    <row r="54" spans="1:9" ht="18.649999999999999" customHeight="1" x14ac:dyDescent="0.35">
      <c r="A54" s="561" t="s">
        <v>618</v>
      </c>
      <c r="B54" s="561"/>
      <c r="C54" s="561"/>
      <c r="D54" s="561"/>
      <c r="E54" s="561"/>
      <c r="F54" s="561"/>
      <c r="G54" s="561"/>
      <c r="H54" s="561"/>
      <c r="I54" s="561"/>
    </row>
    <row r="55" spans="1:9" x14ac:dyDescent="0.35">
      <c r="A55" s="790" t="s">
        <v>10</v>
      </c>
      <c r="B55" s="790"/>
      <c r="C55" s="248"/>
      <c r="D55" s="792" t="s">
        <v>645</v>
      </c>
      <c r="E55" s="794" t="s">
        <v>221</v>
      </c>
      <c r="F55" s="795"/>
      <c r="G55" s="794" t="s">
        <v>11</v>
      </c>
      <c r="H55" s="802"/>
      <c r="I55" s="795"/>
    </row>
    <row r="56" spans="1:9" ht="29.5" customHeight="1" thickBot="1" x14ac:dyDescent="0.4">
      <c r="A56" s="791"/>
      <c r="B56" s="791"/>
      <c r="C56" s="249"/>
      <c r="D56" s="793"/>
      <c r="E56" s="249" t="s">
        <v>12</v>
      </c>
      <c r="F56" s="250" t="s">
        <v>13</v>
      </c>
      <c r="G56" s="251" t="s">
        <v>147</v>
      </c>
      <c r="H56" s="252" t="s">
        <v>146</v>
      </c>
      <c r="I56" s="250" t="s">
        <v>145</v>
      </c>
    </row>
    <row r="57" spans="1:9" ht="75.650000000000006" customHeight="1" x14ac:dyDescent="0.35">
      <c r="A57" s="253" t="s">
        <v>14</v>
      </c>
      <c r="B57" s="783" t="s">
        <v>745</v>
      </c>
      <c r="C57" s="784"/>
      <c r="D57" s="208" t="s">
        <v>284</v>
      </c>
      <c r="E57" s="126"/>
      <c r="F57" s="126"/>
      <c r="G57" s="254" t="s">
        <v>42</v>
      </c>
      <c r="H57" s="254" t="s">
        <v>43</v>
      </c>
      <c r="I57" s="254" t="s">
        <v>213</v>
      </c>
    </row>
    <row r="58" spans="1:9" ht="4.4000000000000004" customHeight="1" x14ac:dyDescent="0.35">
      <c r="A58" s="528"/>
      <c r="B58" s="528"/>
      <c r="C58" s="528"/>
      <c r="D58" s="528"/>
      <c r="E58" s="528"/>
      <c r="F58" s="528"/>
      <c r="G58" s="528"/>
      <c r="H58" s="528"/>
      <c r="I58" s="528"/>
    </row>
    <row r="59" spans="1:9" ht="4.4000000000000004" customHeight="1" x14ac:dyDescent="0.35">
      <c r="A59" s="207"/>
      <c r="B59" s="207"/>
      <c r="C59" s="207"/>
      <c r="D59" s="207"/>
      <c r="E59" s="207"/>
      <c r="F59" s="207"/>
      <c r="G59" s="207"/>
      <c r="H59" s="207"/>
      <c r="I59" s="207"/>
    </row>
    <row r="60" spans="1:9" ht="18.649999999999999" customHeight="1" x14ac:dyDescent="0.35">
      <c r="A60" s="561" t="s">
        <v>238</v>
      </c>
      <c r="B60" s="561"/>
      <c r="C60" s="561"/>
      <c r="D60" s="561"/>
      <c r="E60" s="561"/>
      <c r="F60" s="561"/>
      <c r="G60" s="561"/>
      <c r="H60" s="561"/>
      <c r="I60" s="561"/>
    </row>
    <row r="61" spans="1:9" ht="84.65" customHeight="1" x14ac:dyDescent="0.35">
      <c r="A61" s="52" t="s">
        <v>14</v>
      </c>
      <c r="B61" s="798" t="s">
        <v>721</v>
      </c>
      <c r="C61" s="799"/>
      <c r="D61" s="95" t="s">
        <v>285</v>
      </c>
      <c r="E61" s="126"/>
      <c r="F61" s="126"/>
      <c r="G61" s="97" t="s">
        <v>44</v>
      </c>
      <c r="H61" s="97" t="s">
        <v>45</v>
      </c>
      <c r="I61" s="255" t="s">
        <v>1</v>
      </c>
    </row>
    <row r="62" spans="1:9" ht="46.4" customHeight="1" x14ac:dyDescent="0.35">
      <c r="A62" s="25" t="s">
        <v>30</v>
      </c>
      <c r="B62" s="785" t="s">
        <v>731</v>
      </c>
      <c r="C62" s="786"/>
      <c r="D62" s="244" t="s">
        <v>286</v>
      </c>
      <c r="E62" s="127"/>
      <c r="F62" s="127"/>
      <c r="G62" s="98" t="s">
        <v>44</v>
      </c>
      <c r="H62" s="98" t="s">
        <v>45</v>
      </c>
      <c r="I62" s="98" t="s">
        <v>3</v>
      </c>
    </row>
    <row r="63" spans="1:9" ht="112.5" customHeight="1" x14ac:dyDescent="0.35">
      <c r="A63" s="25" t="s">
        <v>31</v>
      </c>
      <c r="B63" s="69" t="s">
        <v>726</v>
      </c>
      <c r="C63" s="829" t="s">
        <v>222</v>
      </c>
      <c r="D63" s="830"/>
      <c r="E63" s="240"/>
      <c r="F63" s="240"/>
      <c r="G63" s="123" t="s">
        <v>44</v>
      </c>
      <c r="H63" s="123" t="s">
        <v>45</v>
      </c>
      <c r="I63" s="123" t="s">
        <v>4</v>
      </c>
    </row>
    <row r="64" spans="1:9" ht="47.15" customHeight="1" x14ac:dyDescent="0.35">
      <c r="A64" s="25" t="s">
        <v>34</v>
      </c>
      <c r="B64" s="787" t="s">
        <v>617</v>
      </c>
      <c r="C64" s="788"/>
      <c r="D64" s="65" t="s">
        <v>489</v>
      </c>
      <c r="E64" s="240"/>
      <c r="F64" s="240"/>
      <c r="G64" s="123" t="s">
        <v>44</v>
      </c>
      <c r="H64" s="123" t="s">
        <v>45</v>
      </c>
      <c r="I64" s="123" t="s">
        <v>2</v>
      </c>
    </row>
    <row r="65" spans="1:9" ht="49.5" customHeight="1" x14ac:dyDescent="0.35">
      <c r="A65" s="25" t="s">
        <v>35</v>
      </c>
      <c r="B65" s="787" t="s">
        <v>792</v>
      </c>
      <c r="C65" s="788"/>
      <c r="D65" s="68" t="s">
        <v>288</v>
      </c>
      <c r="E65" s="240"/>
      <c r="F65" s="240"/>
      <c r="G65" s="123" t="s">
        <v>44</v>
      </c>
      <c r="H65" s="123" t="s">
        <v>45</v>
      </c>
      <c r="I65" s="123" t="s">
        <v>46</v>
      </c>
    </row>
    <row r="66" spans="1:9" ht="47.5" customHeight="1" x14ac:dyDescent="0.35">
      <c r="A66" s="25" t="s">
        <v>47</v>
      </c>
      <c r="B66" s="818" t="s">
        <v>239</v>
      </c>
      <c r="C66" s="819"/>
      <c r="D66" s="68" t="s">
        <v>240</v>
      </c>
      <c r="E66" s="240"/>
      <c r="F66" s="240"/>
      <c r="G66" s="123" t="s">
        <v>44</v>
      </c>
      <c r="H66" s="123" t="s">
        <v>45</v>
      </c>
      <c r="I66" s="123" t="s">
        <v>392</v>
      </c>
    </row>
    <row r="67" spans="1:9" ht="57.65" customHeight="1" x14ac:dyDescent="0.35">
      <c r="A67" s="25" t="s">
        <v>48</v>
      </c>
      <c r="B67" s="818" t="s">
        <v>648</v>
      </c>
      <c r="C67" s="819"/>
      <c r="D67" s="68" t="s">
        <v>240</v>
      </c>
      <c r="E67" s="240"/>
      <c r="F67" s="240"/>
      <c r="G67" s="123" t="s">
        <v>44</v>
      </c>
      <c r="H67" s="123" t="s">
        <v>45</v>
      </c>
      <c r="I67" s="123" t="s">
        <v>49</v>
      </c>
    </row>
    <row r="68" spans="1:9" ht="60" customHeight="1" x14ac:dyDescent="0.35">
      <c r="A68" s="25" t="s">
        <v>50</v>
      </c>
      <c r="B68" s="122" t="s">
        <v>758</v>
      </c>
      <c r="C68" s="773" t="s">
        <v>234</v>
      </c>
      <c r="D68" s="774"/>
      <c r="E68" s="240"/>
      <c r="F68" s="240"/>
      <c r="G68" s="123" t="s">
        <v>44</v>
      </c>
      <c r="H68" s="123" t="s">
        <v>45</v>
      </c>
      <c r="I68" s="123" t="s">
        <v>7</v>
      </c>
    </row>
    <row r="69" spans="1:9" ht="90" customHeight="1" x14ac:dyDescent="0.35">
      <c r="A69" s="25" t="s">
        <v>624</v>
      </c>
      <c r="B69" s="304" t="s">
        <v>629</v>
      </c>
      <c r="C69" s="829" t="s">
        <v>222</v>
      </c>
      <c r="D69" s="830"/>
      <c r="E69" s="240"/>
      <c r="F69" s="240"/>
      <c r="G69" s="123" t="s">
        <v>44</v>
      </c>
      <c r="H69" s="123" t="s">
        <v>45</v>
      </c>
      <c r="I69" s="123" t="s">
        <v>5</v>
      </c>
    </row>
    <row r="70" spans="1:9" ht="9.65" customHeight="1" x14ac:dyDescent="0.35">
      <c r="A70" s="777"/>
      <c r="B70" s="777"/>
      <c r="C70" s="777"/>
      <c r="D70" s="777"/>
      <c r="E70" s="777"/>
      <c r="F70" s="777"/>
      <c r="G70" s="777"/>
      <c r="H70" s="777"/>
      <c r="I70" s="777"/>
    </row>
    <row r="71" spans="1:9" ht="11.15" customHeight="1" x14ac:dyDescent="0.35">
      <c r="A71" s="778"/>
      <c r="B71" s="778"/>
      <c r="C71" s="778"/>
      <c r="D71" s="778"/>
      <c r="E71" s="778"/>
      <c r="F71" s="778"/>
      <c r="G71" s="778"/>
      <c r="H71" s="778"/>
      <c r="I71" s="778"/>
    </row>
    <row r="72" spans="1:9" ht="25.4" customHeight="1" x14ac:dyDescent="0.35">
      <c r="A72" s="561" t="s">
        <v>169</v>
      </c>
      <c r="B72" s="561"/>
      <c r="C72" s="561"/>
      <c r="D72" s="561"/>
      <c r="E72" s="310" t="s">
        <v>12</v>
      </c>
      <c r="F72" s="310" t="s">
        <v>13</v>
      </c>
      <c r="G72" s="310" t="s">
        <v>147</v>
      </c>
      <c r="H72" s="310" t="s">
        <v>146</v>
      </c>
      <c r="I72" s="310" t="s">
        <v>145</v>
      </c>
    </row>
    <row r="73" spans="1:9" ht="18.649999999999999" customHeight="1" x14ac:dyDescent="0.35">
      <c r="A73" s="820" t="s">
        <v>241</v>
      </c>
      <c r="B73" s="820"/>
      <c r="C73" s="820"/>
      <c r="D73" s="820"/>
      <c r="E73" s="820"/>
      <c r="F73" s="820"/>
      <c r="G73" s="820"/>
      <c r="H73" s="820"/>
      <c r="I73" s="820"/>
    </row>
    <row r="74" spans="1:9" ht="111.65" customHeight="1" x14ac:dyDescent="0.35">
      <c r="A74" s="52" t="s">
        <v>14</v>
      </c>
      <c r="B74" s="821" t="s">
        <v>762</v>
      </c>
      <c r="C74" s="822"/>
      <c r="D74" s="67" t="s">
        <v>287</v>
      </c>
      <c r="E74" s="64"/>
      <c r="F74" s="64"/>
      <c r="G74" s="109" t="s">
        <v>51</v>
      </c>
      <c r="H74" s="109" t="s">
        <v>52</v>
      </c>
      <c r="I74" s="109" t="s">
        <v>1</v>
      </c>
    </row>
    <row r="75" spans="1:9" ht="64.75" customHeight="1" x14ac:dyDescent="0.35">
      <c r="A75" s="25" t="s">
        <v>30</v>
      </c>
      <c r="B75" s="818" t="s">
        <v>242</v>
      </c>
      <c r="C75" s="819"/>
      <c r="D75" s="65" t="s">
        <v>289</v>
      </c>
      <c r="E75" s="240"/>
      <c r="F75" s="240"/>
      <c r="G75" s="123" t="s">
        <v>51</v>
      </c>
      <c r="H75" s="123" t="s">
        <v>52</v>
      </c>
      <c r="I75" s="123" t="s">
        <v>1</v>
      </c>
    </row>
    <row r="76" spans="1:9" ht="48.65" customHeight="1" x14ac:dyDescent="0.35">
      <c r="A76" s="25" t="s">
        <v>31</v>
      </c>
      <c r="B76" s="818" t="s">
        <v>763</v>
      </c>
      <c r="C76" s="819"/>
      <c r="D76" s="65" t="s">
        <v>287</v>
      </c>
      <c r="E76" s="240"/>
      <c r="F76" s="240"/>
      <c r="G76" s="123" t="s">
        <v>51</v>
      </c>
      <c r="H76" s="123" t="s">
        <v>393</v>
      </c>
      <c r="I76" s="123" t="s">
        <v>4</v>
      </c>
    </row>
    <row r="77" spans="1:9" ht="48" customHeight="1" x14ac:dyDescent="0.35">
      <c r="A77" s="25" t="s">
        <v>34</v>
      </c>
      <c r="B77" s="818" t="s">
        <v>765</v>
      </c>
      <c r="C77" s="819"/>
      <c r="D77" s="65" t="s">
        <v>287</v>
      </c>
      <c r="E77" s="240"/>
      <c r="F77" s="240"/>
      <c r="G77" s="123" t="s">
        <v>51</v>
      </c>
      <c r="H77" s="123" t="s">
        <v>52</v>
      </c>
      <c r="I77" s="123" t="s">
        <v>1</v>
      </c>
    </row>
    <row r="78" spans="1:9" ht="57.65" customHeight="1" x14ac:dyDescent="0.35">
      <c r="A78" s="51" t="s">
        <v>35</v>
      </c>
      <c r="B78" s="124" t="s">
        <v>243</v>
      </c>
      <c r="C78" s="823" t="s">
        <v>222</v>
      </c>
      <c r="D78" s="824"/>
      <c r="E78" s="241"/>
      <c r="F78" s="241"/>
      <c r="G78" s="125" t="s">
        <v>51</v>
      </c>
      <c r="H78" s="125" t="s">
        <v>52</v>
      </c>
      <c r="I78" s="125" t="s">
        <v>1</v>
      </c>
    </row>
    <row r="79" spans="1:9" ht="89.5" customHeight="1" x14ac:dyDescent="0.35">
      <c r="A79" s="51" t="s">
        <v>47</v>
      </c>
      <c r="B79" s="304" t="s">
        <v>764</v>
      </c>
      <c r="C79" s="831" t="s">
        <v>222</v>
      </c>
      <c r="D79" s="832"/>
      <c r="E79" s="241"/>
      <c r="F79" s="241"/>
      <c r="G79" s="123" t="s">
        <v>51</v>
      </c>
      <c r="H79" s="123" t="s">
        <v>52</v>
      </c>
      <c r="I79" s="123" t="s">
        <v>1</v>
      </c>
    </row>
    <row r="80" spans="1:9" ht="5.15" customHeight="1" x14ac:dyDescent="0.35">
      <c r="A80" s="777"/>
      <c r="B80" s="777"/>
      <c r="C80" s="777"/>
      <c r="D80" s="777"/>
      <c r="E80" s="777"/>
      <c r="F80" s="777"/>
      <c r="G80" s="777"/>
      <c r="H80" s="777"/>
      <c r="I80" s="777"/>
    </row>
    <row r="81" spans="1:9" ht="9.65" customHeight="1" x14ac:dyDescent="0.35">
      <c r="A81" s="778"/>
      <c r="B81" s="778"/>
      <c r="C81" s="778"/>
      <c r="D81" s="778"/>
      <c r="E81" s="778"/>
      <c r="F81" s="778"/>
      <c r="G81" s="778"/>
      <c r="H81" s="778"/>
      <c r="I81" s="778"/>
    </row>
    <row r="82" spans="1:9" ht="25.4" customHeight="1" x14ac:dyDescent="0.35">
      <c r="A82" s="820" t="s">
        <v>244</v>
      </c>
      <c r="B82" s="820"/>
      <c r="C82" s="820"/>
      <c r="D82" s="820"/>
      <c r="E82" s="311" t="s">
        <v>12</v>
      </c>
      <c r="F82" s="311" t="s">
        <v>13</v>
      </c>
      <c r="G82" s="311" t="s">
        <v>147</v>
      </c>
      <c r="H82" s="311" t="s">
        <v>146</v>
      </c>
      <c r="I82" s="311" t="s">
        <v>145</v>
      </c>
    </row>
    <row r="83" spans="1:9" ht="49.75" customHeight="1" x14ac:dyDescent="0.35">
      <c r="A83" s="52" t="s">
        <v>14</v>
      </c>
      <c r="B83" s="242" t="s">
        <v>53</v>
      </c>
      <c r="C83" s="808" t="s">
        <v>236</v>
      </c>
      <c r="D83" s="809"/>
      <c r="E83" s="126"/>
      <c r="F83" s="126"/>
      <c r="G83" s="97" t="s">
        <v>51</v>
      </c>
      <c r="H83" s="97" t="s">
        <v>52</v>
      </c>
      <c r="I83" s="97" t="s">
        <v>5</v>
      </c>
    </row>
    <row r="84" spans="1:9" ht="63.65" customHeight="1" x14ac:dyDescent="0.35">
      <c r="A84" s="51" t="s">
        <v>30</v>
      </c>
      <c r="B84" s="300" t="s">
        <v>649</v>
      </c>
      <c r="C84" s="762" t="s">
        <v>236</v>
      </c>
      <c r="D84" s="763"/>
      <c r="E84" s="246"/>
      <c r="F84" s="246"/>
      <c r="G84" s="247" t="s">
        <v>51</v>
      </c>
      <c r="H84" s="247" t="s">
        <v>52</v>
      </c>
      <c r="I84" s="247" t="s">
        <v>7</v>
      </c>
    </row>
    <row r="85" spans="1:9" ht="3.65" customHeight="1" x14ac:dyDescent="0.35">
      <c r="A85" s="777"/>
      <c r="B85" s="777"/>
      <c r="C85" s="777"/>
      <c r="D85" s="777"/>
      <c r="E85" s="777"/>
      <c r="F85" s="777"/>
      <c r="G85" s="777"/>
      <c r="H85" s="777"/>
      <c r="I85" s="777"/>
    </row>
    <row r="86" spans="1:9" ht="3.65" customHeight="1" x14ac:dyDescent="0.35">
      <c r="A86" s="778"/>
      <c r="B86" s="778"/>
      <c r="C86" s="778"/>
      <c r="D86" s="778"/>
      <c r="E86" s="778"/>
      <c r="F86" s="778"/>
      <c r="G86" s="778"/>
      <c r="H86" s="778"/>
      <c r="I86" s="778"/>
    </row>
    <row r="87" spans="1:9" ht="18.649999999999999" customHeight="1" x14ac:dyDescent="0.35">
      <c r="A87" s="820" t="s">
        <v>245</v>
      </c>
      <c r="B87" s="820"/>
      <c r="C87" s="820"/>
      <c r="D87" s="820"/>
      <c r="E87" s="820"/>
      <c r="F87" s="820"/>
      <c r="G87" s="820"/>
      <c r="H87" s="820"/>
      <c r="I87" s="820"/>
    </row>
    <row r="88" spans="1:9" ht="44.5" customHeight="1" x14ac:dyDescent="0.35">
      <c r="A88" s="52" t="s">
        <v>14</v>
      </c>
      <c r="B88" s="798" t="s">
        <v>632</v>
      </c>
      <c r="C88" s="799"/>
      <c r="D88" s="173" t="s">
        <v>395</v>
      </c>
      <c r="E88" s="126"/>
      <c r="F88" s="126"/>
      <c r="G88" s="97" t="s">
        <v>54</v>
      </c>
      <c r="H88" s="97" t="s">
        <v>52</v>
      </c>
      <c r="I88" s="97" t="s">
        <v>6</v>
      </c>
    </row>
    <row r="89" spans="1:9" ht="75" customHeight="1" x14ac:dyDescent="0.35">
      <c r="A89" s="25" t="s">
        <v>30</v>
      </c>
      <c r="B89" s="301" t="s">
        <v>727</v>
      </c>
      <c r="C89" s="762" t="s">
        <v>236</v>
      </c>
      <c r="D89" s="763"/>
      <c r="E89" s="127"/>
      <c r="F89" s="127"/>
      <c r="G89" s="98" t="s">
        <v>54</v>
      </c>
      <c r="H89" s="98" t="s">
        <v>52</v>
      </c>
      <c r="I89" s="98" t="s">
        <v>6</v>
      </c>
    </row>
    <row r="90" spans="1:9" ht="63" customHeight="1" x14ac:dyDescent="0.35">
      <c r="A90" s="25" t="s">
        <v>31</v>
      </c>
      <c r="B90" s="301" t="s">
        <v>599</v>
      </c>
      <c r="C90" s="762" t="s">
        <v>236</v>
      </c>
      <c r="D90" s="763"/>
      <c r="E90" s="127"/>
      <c r="F90" s="127"/>
      <c r="G90" s="98" t="s">
        <v>54</v>
      </c>
      <c r="H90" s="98" t="s">
        <v>52</v>
      </c>
      <c r="I90" s="98" t="s">
        <v>6</v>
      </c>
    </row>
    <row r="91" spans="1:9" ht="80.25" customHeight="1" x14ac:dyDescent="0.35">
      <c r="A91" s="25" t="s">
        <v>34</v>
      </c>
      <c r="B91" s="197" t="s">
        <v>246</v>
      </c>
      <c r="C91" s="762" t="s">
        <v>236</v>
      </c>
      <c r="D91" s="763"/>
      <c r="E91" s="127"/>
      <c r="F91" s="127"/>
      <c r="G91" s="98" t="s">
        <v>54</v>
      </c>
      <c r="H91" s="98" t="s">
        <v>52</v>
      </c>
      <c r="I91" s="98" t="s">
        <v>6</v>
      </c>
    </row>
    <row r="92" spans="1:9" ht="54" customHeight="1" x14ac:dyDescent="0.35">
      <c r="A92" s="25" t="s">
        <v>35</v>
      </c>
      <c r="B92" s="197" t="s">
        <v>247</v>
      </c>
      <c r="C92" s="762" t="s">
        <v>236</v>
      </c>
      <c r="D92" s="763"/>
      <c r="E92" s="127"/>
      <c r="F92" s="127"/>
      <c r="G92" s="98" t="s">
        <v>54</v>
      </c>
      <c r="H92" s="98" t="s">
        <v>52</v>
      </c>
      <c r="I92" s="98" t="s">
        <v>6</v>
      </c>
    </row>
    <row r="93" spans="1:9" ht="13.4" customHeight="1" x14ac:dyDescent="0.35">
      <c r="A93" s="777"/>
      <c r="B93" s="777"/>
      <c r="C93" s="777"/>
      <c r="D93" s="777"/>
      <c r="E93" s="777"/>
      <c r="F93" s="777"/>
      <c r="G93" s="777"/>
      <c r="H93" s="777"/>
      <c r="I93" s="777"/>
    </row>
    <row r="94" spans="1:9" ht="4.4000000000000004" customHeight="1" x14ac:dyDescent="0.35">
      <c r="A94" s="26"/>
      <c r="B94" s="26"/>
      <c r="C94" s="26"/>
      <c r="D94" s="26"/>
      <c r="E94" s="26"/>
      <c r="F94" s="26"/>
      <c r="G94" s="26"/>
      <c r="H94" s="26"/>
      <c r="I94" s="26"/>
    </row>
    <row r="95" spans="1:9" ht="26.15" customHeight="1" x14ac:dyDescent="0.35">
      <c r="A95" s="537" t="s">
        <v>170</v>
      </c>
      <c r="B95" s="537"/>
      <c r="C95" s="537"/>
      <c r="D95" s="537"/>
      <c r="E95" s="537"/>
      <c r="F95" s="537"/>
      <c r="G95" s="537"/>
      <c r="H95" s="537"/>
      <c r="I95" s="537"/>
    </row>
    <row r="96" spans="1:9" ht="18.649999999999999" customHeight="1" x14ac:dyDescent="0.35">
      <c r="A96" s="561" t="s">
        <v>171</v>
      </c>
      <c r="B96" s="561"/>
      <c r="C96" s="561"/>
      <c r="D96" s="561"/>
      <c r="E96" s="561"/>
      <c r="F96" s="561"/>
      <c r="G96" s="561"/>
      <c r="H96" s="561"/>
      <c r="I96" s="561"/>
    </row>
    <row r="97" spans="1:9" ht="17.149999999999999" customHeight="1" x14ac:dyDescent="0.35">
      <c r="A97" s="563" t="s">
        <v>10</v>
      </c>
      <c r="B97" s="563"/>
      <c r="C97" s="59"/>
      <c r="D97" s="519" t="s">
        <v>645</v>
      </c>
      <c r="E97" s="525" t="s">
        <v>221</v>
      </c>
      <c r="F97" s="526"/>
      <c r="G97" s="525" t="s">
        <v>11</v>
      </c>
      <c r="H97" s="527"/>
      <c r="I97" s="526"/>
    </row>
    <row r="98" spans="1:9" ht="27.65" customHeight="1" x14ac:dyDescent="0.35">
      <c r="A98" s="805"/>
      <c r="B98" s="805"/>
      <c r="C98" s="59"/>
      <c r="D98" s="519"/>
      <c r="E98" s="59" t="s">
        <v>12</v>
      </c>
      <c r="F98" s="70" t="s">
        <v>13</v>
      </c>
      <c r="G98" s="57" t="s">
        <v>147</v>
      </c>
      <c r="H98" s="58" t="s">
        <v>146</v>
      </c>
      <c r="I98" s="70" t="s">
        <v>145</v>
      </c>
    </row>
    <row r="99" spans="1:9" ht="60" customHeight="1" x14ac:dyDescent="0.35">
      <c r="A99" s="256" t="s">
        <v>14</v>
      </c>
      <c r="B99" s="806" t="s">
        <v>583</v>
      </c>
      <c r="C99" s="807"/>
      <c r="D99" s="257" t="s">
        <v>436</v>
      </c>
      <c r="E99" s="127"/>
      <c r="F99" s="127"/>
      <c r="G99" s="98" t="s">
        <v>55</v>
      </c>
      <c r="H99" s="98" t="s">
        <v>56</v>
      </c>
      <c r="I99" s="98" t="s">
        <v>213</v>
      </c>
    </row>
    <row r="100" spans="1:9" ht="6" customHeight="1" x14ac:dyDescent="0.35">
      <c r="A100" s="528"/>
      <c r="B100" s="528"/>
      <c r="C100" s="528"/>
      <c r="D100" s="528"/>
      <c r="E100" s="528"/>
      <c r="F100" s="528"/>
      <c r="G100" s="528"/>
      <c r="H100" s="528"/>
      <c r="I100" s="528"/>
    </row>
    <row r="101" spans="1:9" ht="13.4" customHeight="1" x14ac:dyDescent="0.35">
      <c r="A101" s="528"/>
      <c r="B101" s="528"/>
      <c r="C101" s="528"/>
      <c r="D101" s="528"/>
      <c r="E101" s="528"/>
      <c r="F101" s="528"/>
      <c r="G101" s="528"/>
      <c r="H101" s="528"/>
      <c r="I101" s="528"/>
    </row>
    <row r="102" spans="1:9" ht="26.15" customHeight="1" x14ac:dyDescent="0.35">
      <c r="A102" s="537" t="s">
        <v>172</v>
      </c>
      <c r="B102" s="537"/>
      <c r="C102" s="537"/>
      <c r="D102" s="537"/>
      <c r="E102" s="537"/>
      <c r="F102" s="537"/>
      <c r="G102" s="537"/>
      <c r="H102" s="537"/>
      <c r="I102" s="537"/>
    </row>
    <row r="103" spans="1:9" ht="26.15" customHeight="1" x14ac:dyDescent="0.35">
      <c r="A103" s="825" t="s">
        <v>611</v>
      </c>
      <c r="B103" s="825"/>
      <c r="C103" s="825"/>
      <c r="D103" s="825"/>
      <c r="E103" s="310" t="s">
        <v>12</v>
      </c>
      <c r="F103" s="310" t="s">
        <v>13</v>
      </c>
      <c r="G103" s="310" t="s">
        <v>147</v>
      </c>
      <c r="H103" s="310" t="s">
        <v>146</v>
      </c>
      <c r="I103" s="310" t="s">
        <v>145</v>
      </c>
    </row>
    <row r="104" spans="1:9" ht="79.75" customHeight="1" x14ac:dyDescent="0.35">
      <c r="A104" s="80" t="s">
        <v>14</v>
      </c>
      <c r="B104" s="550" t="s">
        <v>663</v>
      </c>
      <c r="C104" s="551"/>
      <c r="D104" s="67" t="s">
        <v>541</v>
      </c>
      <c r="E104" s="86"/>
      <c r="F104" s="86"/>
      <c r="G104" s="73" t="s">
        <v>57</v>
      </c>
      <c r="H104" s="73" t="s">
        <v>709</v>
      </c>
      <c r="I104" s="73" t="s">
        <v>213</v>
      </c>
    </row>
    <row r="105" spans="1:9" ht="155.25" customHeight="1" x14ac:dyDescent="0.35">
      <c r="A105" s="81" t="s">
        <v>30</v>
      </c>
      <c r="B105" s="787" t="s">
        <v>746</v>
      </c>
      <c r="C105" s="788"/>
      <c r="D105" s="68" t="s">
        <v>541</v>
      </c>
      <c r="E105" s="87"/>
      <c r="F105" s="87"/>
      <c r="G105" s="74" t="s">
        <v>57</v>
      </c>
      <c r="H105" s="74" t="s">
        <v>709</v>
      </c>
      <c r="I105" s="74" t="s">
        <v>213</v>
      </c>
    </row>
    <row r="106" spans="1:9" ht="3.65" customHeight="1" x14ac:dyDescent="0.35">
      <c r="A106" s="518"/>
      <c r="B106" s="518"/>
      <c r="C106" s="518"/>
      <c r="D106" s="518"/>
      <c r="E106" s="518"/>
      <c r="F106" s="518"/>
      <c r="G106" s="518"/>
      <c r="H106" s="518"/>
      <c r="I106" s="518"/>
    </row>
    <row r="107" spans="1:9" ht="3.65" customHeight="1" x14ac:dyDescent="0.35">
      <c r="A107" s="207"/>
      <c r="B107" s="207"/>
      <c r="C107" s="207"/>
      <c r="D107" s="207"/>
      <c r="E107" s="207"/>
      <c r="F107" s="207"/>
      <c r="G107" s="207"/>
      <c r="H107" s="207"/>
      <c r="I107" s="207"/>
    </row>
    <row r="108" spans="1:9" ht="26.15" customHeight="1" x14ac:dyDescent="0.35">
      <c r="A108" s="767" t="s">
        <v>565</v>
      </c>
      <c r="B108" s="767"/>
      <c r="C108" s="767"/>
      <c r="D108" s="767"/>
      <c r="E108" s="767"/>
      <c r="F108" s="767"/>
      <c r="G108" s="767"/>
      <c r="H108" s="767"/>
      <c r="I108" s="767"/>
    </row>
    <row r="109" spans="1:9" ht="26.15" customHeight="1" x14ac:dyDescent="0.35">
      <c r="A109" s="537" t="s">
        <v>453</v>
      </c>
      <c r="B109" s="537"/>
      <c r="C109" s="537"/>
      <c r="D109" s="537"/>
      <c r="E109" s="537"/>
      <c r="F109" s="537"/>
      <c r="G109" s="537"/>
      <c r="H109" s="537"/>
      <c r="I109" s="537"/>
    </row>
    <row r="110" spans="1:9" x14ac:dyDescent="0.35">
      <c r="A110" s="563" t="s">
        <v>10</v>
      </c>
      <c r="B110" s="563"/>
      <c r="C110" s="59"/>
      <c r="D110" s="519" t="s">
        <v>645</v>
      </c>
      <c r="E110" s="525" t="s">
        <v>221</v>
      </c>
      <c r="F110" s="526"/>
      <c r="G110" s="525" t="s">
        <v>11</v>
      </c>
      <c r="H110" s="527"/>
      <c r="I110" s="526"/>
    </row>
    <row r="111" spans="1:9" ht="29.15" customHeight="1" thickBot="1" x14ac:dyDescent="0.4">
      <c r="A111" s="564"/>
      <c r="B111" s="564"/>
      <c r="C111" s="63"/>
      <c r="D111" s="521"/>
      <c r="E111" s="63" t="s">
        <v>12</v>
      </c>
      <c r="F111" s="62" t="s">
        <v>13</v>
      </c>
      <c r="G111" s="60" t="s">
        <v>147</v>
      </c>
      <c r="H111" s="61" t="s">
        <v>146</v>
      </c>
      <c r="I111" s="62" t="s">
        <v>145</v>
      </c>
    </row>
    <row r="112" spans="1:9" ht="39" customHeight="1" x14ac:dyDescent="0.35">
      <c r="A112" s="256" t="s">
        <v>14</v>
      </c>
      <c r="B112" s="806" t="s">
        <v>678</v>
      </c>
      <c r="C112" s="807"/>
      <c r="D112" s="257" t="s">
        <v>752</v>
      </c>
      <c r="E112" s="127"/>
      <c r="F112" s="127"/>
      <c r="G112" s="98" t="s">
        <v>213</v>
      </c>
      <c r="H112" s="98" t="s">
        <v>213</v>
      </c>
      <c r="I112" s="98" t="s">
        <v>213</v>
      </c>
    </row>
    <row r="113" spans="1:9" ht="33" customHeight="1" x14ac:dyDescent="0.35">
      <c r="A113" s="259" t="s">
        <v>30</v>
      </c>
      <c r="B113" s="811" t="s">
        <v>677</v>
      </c>
      <c r="C113" s="812"/>
      <c r="D113" s="260" t="s">
        <v>753</v>
      </c>
      <c r="E113" s="246"/>
      <c r="F113" s="246"/>
      <c r="G113" s="247" t="s">
        <v>213</v>
      </c>
      <c r="H113" s="247" t="s">
        <v>213</v>
      </c>
      <c r="I113" s="247" t="s">
        <v>213</v>
      </c>
    </row>
    <row r="114" spans="1:9" ht="72.75" customHeight="1" x14ac:dyDescent="0.35">
      <c r="A114" s="813"/>
      <c r="B114" s="813"/>
      <c r="C114" s="813"/>
      <c r="D114" s="813"/>
      <c r="E114" s="813"/>
      <c r="F114" s="813"/>
      <c r="G114" s="813"/>
      <c r="H114" s="813"/>
      <c r="I114" s="813"/>
    </row>
    <row r="115" spans="1:9" ht="72.75" customHeight="1" x14ac:dyDescent="0.35">
      <c r="A115" s="528"/>
      <c r="B115" s="528"/>
      <c r="C115" s="528"/>
      <c r="D115" s="528"/>
      <c r="E115" s="528"/>
      <c r="F115" s="528"/>
      <c r="G115" s="528"/>
      <c r="H115" s="528"/>
      <c r="I115" s="528"/>
    </row>
    <row r="116" spans="1:9" ht="26.15" customHeight="1" x14ac:dyDescent="0.35">
      <c r="A116" s="537" t="s">
        <v>440</v>
      </c>
      <c r="B116" s="537"/>
      <c r="C116" s="537"/>
      <c r="D116" s="537"/>
      <c r="E116" s="537"/>
      <c r="F116" s="537"/>
      <c r="G116" s="537"/>
      <c r="H116" s="537"/>
      <c r="I116" s="537"/>
    </row>
    <row r="117" spans="1:9" ht="250.5" customHeight="1" x14ac:dyDescent="0.35">
      <c r="A117" s="258" t="s">
        <v>14</v>
      </c>
      <c r="B117" s="302" t="s">
        <v>660</v>
      </c>
      <c r="C117" s="814" t="s">
        <v>236</v>
      </c>
      <c r="D117" s="815"/>
      <c r="E117" s="126"/>
      <c r="F117" s="126"/>
      <c r="G117" s="97" t="s">
        <v>213</v>
      </c>
      <c r="H117" s="97" t="s">
        <v>213</v>
      </c>
      <c r="I117" s="97" t="s">
        <v>213</v>
      </c>
    </row>
    <row r="118" spans="1:9" ht="5.5" customHeight="1" x14ac:dyDescent="0.35">
      <c r="A118" s="518"/>
      <c r="B118" s="518"/>
      <c r="C118" s="518"/>
      <c r="D118" s="518"/>
      <c r="E118" s="518"/>
      <c r="F118" s="518"/>
      <c r="G118" s="518"/>
      <c r="H118" s="518"/>
      <c r="I118" s="518"/>
    </row>
    <row r="119" spans="1:9" ht="9.65" customHeight="1" x14ac:dyDescent="0.35">
      <c r="A119" s="528"/>
      <c r="B119" s="528"/>
      <c r="C119" s="528"/>
      <c r="D119" s="528"/>
      <c r="E119" s="528"/>
      <c r="F119" s="528"/>
      <c r="G119" s="528"/>
      <c r="H119" s="528"/>
      <c r="I119" s="528"/>
    </row>
    <row r="120" spans="1:9" ht="26.15" customHeight="1" x14ac:dyDescent="0.35">
      <c r="A120" s="561" t="s">
        <v>543</v>
      </c>
      <c r="B120" s="561"/>
      <c r="C120" s="561"/>
      <c r="D120" s="561"/>
      <c r="E120" s="310" t="s">
        <v>12</v>
      </c>
      <c r="F120" s="310" t="s">
        <v>13</v>
      </c>
      <c r="G120" s="310" t="s">
        <v>147</v>
      </c>
      <c r="H120" s="310" t="s">
        <v>146</v>
      </c>
      <c r="I120" s="310" t="s">
        <v>145</v>
      </c>
    </row>
    <row r="121" spans="1:9" ht="43.4" customHeight="1" x14ac:dyDescent="0.35">
      <c r="A121" s="258" t="s">
        <v>14</v>
      </c>
      <c r="B121" s="816" t="s">
        <v>544</v>
      </c>
      <c r="C121" s="817"/>
      <c r="D121" s="95" t="s">
        <v>237</v>
      </c>
      <c r="E121" s="126"/>
      <c r="F121" s="126"/>
      <c r="G121" s="73" t="s">
        <v>40</v>
      </c>
      <c r="H121" s="73" t="s">
        <v>41</v>
      </c>
      <c r="I121" s="109" t="s">
        <v>213</v>
      </c>
    </row>
    <row r="122" spans="1:9" ht="43.4" customHeight="1" x14ac:dyDescent="0.35">
      <c r="A122" s="256" t="s">
        <v>30</v>
      </c>
      <c r="B122" s="810" t="s">
        <v>657</v>
      </c>
      <c r="C122" s="807"/>
      <c r="D122" s="95" t="s">
        <v>237</v>
      </c>
      <c r="E122" s="127"/>
      <c r="F122" s="127"/>
      <c r="G122" s="123" t="s">
        <v>213</v>
      </c>
      <c r="H122" s="123" t="s">
        <v>213</v>
      </c>
      <c r="I122" s="123" t="s">
        <v>213</v>
      </c>
    </row>
    <row r="123" spans="1:9" ht="43.4" customHeight="1" x14ac:dyDescent="0.35">
      <c r="A123" s="256" t="s">
        <v>31</v>
      </c>
      <c r="B123" s="806" t="s">
        <v>783</v>
      </c>
      <c r="C123" s="807"/>
      <c r="D123" s="95" t="s">
        <v>237</v>
      </c>
      <c r="E123" s="127"/>
      <c r="F123" s="127"/>
      <c r="G123" s="74" t="s">
        <v>44</v>
      </c>
      <c r="H123" s="74" t="s">
        <v>45</v>
      </c>
      <c r="I123" s="123" t="s">
        <v>625</v>
      </c>
    </row>
    <row r="124" spans="1:9" ht="43.4" customHeight="1" x14ac:dyDescent="0.35">
      <c r="A124" s="256" t="s">
        <v>34</v>
      </c>
      <c r="B124" s="810" t="s">
        <v>651</v>
      </c>
      <c r="C124" s="807"/>
      <c r="D124" s="95" t="s">
        <v>237</v>
      </c>
      <c r="E124" s="127"/>
      <c r="F124" s="127"/>
      <c r="G124" s="74" t="s">
        <v>44</v>
      </c>
      <c r="H124" s="74" t="s">
        <v>45</v>
      </c>
      <c r="I124" s="74" t="s">
        <v>580</v>
      </c>
    </row>
    <row r="126" spans="1:9" x14ac:dyDescent="0.35">
      <c r="A126" s="1" t="s">
        <v>865</v>
      </c>
    </row>
    <row r="127" spans="1:9" x14ac:dyDescent="0.35">
      <c r="A127" s="1"/>
    </row>
    <row r="128" spans="1:9" ht="15" thickBot="1" x14ac:dyDescent="0.4">
      <c r="A128" s="196" t="s">
        <v>876</v>
      </c>
    </row>
    <row r="129" spans="1:5" x14ac:dyDescent="0.35">
      <c r="A129" s="553" t="s">
        <v>875</v>
      </c>
      <c r="B129" s="554"/>
      <c r="C129" s="555"/>
      <c r="D129" s="565"/>
      <c r="E129" s="566"/>
    </row>
    <row r="130" spans="1:5" x14ac:dyDescent="0.35">
      <c r="A130" s="556" t="s">
        <v>864</v>
      </c>
      <c r="B130" s="557"/>
      <c r="C130" s="558"/>
      <c r="D130" s="567"/>
      <c r="E130" s="568"/>
    </row>
    <row r="131" spans="1:5" x14ac:dyDescent="0.35">
      <c r="A131" s="556" t="s">
        <v>877</v>
      </c>
      <c r="B131" s="557"/>
      <c r="C131" s="558"/>
      <c r="D131" s="567"/>
      <c r="E131" s="568"/>
    </row>
    <row r="132" spans="1:5" x14ac:dyDescent="0.35">
      <c r="A132" s="577" t="s">
        <v>887</v>
      </c>
      <c r="B132" s="578"/>
      <c r="C132" s="579"/>
      <c r="D132" s="585"/>
      <c r="E132" s="586"/>
    </row>
    <row r="133" spans="1:5" ht="38.15" customHeight="1" x14ac:dyDescent="0.35">
      <c r="A133" s="580" t="s">
        <v>870</v>
      </c>
      <c r="B133" s="581"/>
      <c r="C133" s="582"/>
      <c r="D133" s="589"/>
      <c r="E133" s="590"/>
    </row>
    <row r="134" spans="1:5" x14ac:dyDescent="0.35">
      <c r="A134" s="338"/>
      <c r="B134" s="338"/>
      <c r="C134" s="338"/>
      <c r="D134" s="339"/>
    </row>
    <row r="135" spans="1:5" ht="15" thickBot="1" x14ac:dyDescent="0.4">
      <c r="A135" s="196" t="s">
        <v>878</v>
      </c>
    </row>
    <row r="136" spans="1:5" x14ac:dyDescent="0.35">
      <c r="A136" s="553" t="s">
        <v>875</v>
      </c>
      <c r="B136" s="554"/>
      <c r="C136" s="555"/>
      <c r="D136" s="565"/>
      <c r="E136" s="566"/>
    </row>
    <row r="137" spans="1:5" x14ac:dyDescent="0.35">
      <c r="A137" s="556" t="s">
        <v>874</v>
      </c>
      <c r="B137" s="557"/>
      <c r="C137" s="558"/>
      <c r="D137" s="567"/>
      <c r="E137" s="568"/>
    </row>
    <row r="138" spans="1:5" x14ac:dyDescent="0.35">
      <c r="A138" s="556" t="s">
        <v>887</v>
      </c>
      <c r="B138" s="557"/>
      <c r="C138" s="558"/>
      <c r="D138" s="567"/>
      <c r="E138" s="568"/>
    </row>
    <row r="139" spans="1:5" ht="38.15" customHeight="1" x14ac:dyDescent="0.35">
      <c r="A139" s="580" t="s">
        <v>870</v>
      </c>
      <c r="B139" s="581"/>
      <c r="C139" s="582"/>
      <c r="D139" s="583"/>
      <c r="E139" s="584"/>
    </row>
  </sheetData>
  <sheetProtection password="E9A8" sheet="1" formatRows="0" selectLockedCells="1"/>
  <mergeCells count="157">
    <mergeCell ref="A137:C137"/>
    <mergeCell ref="D137:E137"/>
    <mergeCell ref="A139:C139"/>
    <mergeCell ref="D139:E139"/>
    <mergeCell ref="A129:C129"/>
    <mergeCell ref="D129:E129"/>
    <mergeCell ref="A130:C130"/>
    <mergeCell ref="D130:E130"/>
    <mergeCell ref="A132:C132"/>
    <mergeCell ref="D132:E132"/>
    <mergeCell ref="A133:C133"/>
    <mergeCell ref="D133:E133"/>
    <mergeCell ref="A136:C136"/>
    <mergeCell ref="D136:E136"/>
    <mergeCell ref="A131:C131"/>
    <mergeCell ref="D131:E131"/>
    <mergeCell ref="A138:C138"/>
    <mergeCell ref="D138:E138"/>
    <mergeCell ref="A48:D48"/>
    <mergeCell ref="A72:D72"/>
    <mergeCell ref="A82:D82"/>
    <mergeCell ref="A103:D103"/>
    <mergeCell ref="A120:D120"/>
    <mergeCell ref="A2:C2"/>
    <mergeCell ref="D2:I2"/>
    <mergeCell ref="A1:I1"/>
    <mergeCell ref="A3:I3"/>
    <mergeCell ref="A9:I9"/>
    <mergeCell ref="A11:I11"/>
    <mergeCell ref="E10:I10"/>
    <mergeCell ref="B61:C61"/>
    <mergeCell ref="B62:C62"/>
    <mergeCell ref="B64:C64"/>
    <mergeCell ref="A80:I80"/>
    <mergeCell ref="A73:I73"/>
    <mergeCell ref="B67:C67"/>
    <mergeCell ref="C63:D63"/>
    <mergeCell ref="C69:D69"/>
    <mergeCell ref="C79:D79"/>
    <mergeCell ref="D110:D111"/>
    <mergeCell ref="E110:F110"/>
    <mergeCell ref="C84:D84"/>
    <mergeCell ref="B88:C88"/>
    <mergeCell ref="A58:I58"/>
    <mergeCell ref="B65:C65"/>
    <mergeCell ref="B66:C66"/>
    <mergeCell ref="A85:I85"/>
    <mergeCell ref="A86:I86"/>
    <mergeCell ref="A100:I100"/>
    <mergeCell ref="A87:I87"/>
    <mergeCell ref="A95:I95"/>
    <mergeCell ref="A71:I71"/>
    <mergeCell ref="A60:I60"/>
    <mergeCell ref="A81:I81"/>
    <mergeCell ref="B74:C74"/>
    <mergeCell ref="B75:C75"/>
    <mergeCell ref="B76:C76"/>
    <mergeCell ref="B77:C77"/>
    <mergeCell ref="A70:I70"/>
    <mergeCell ref="C78:D78"/>
    <mergeCell ref="C90:D90"/>
    <mergeCell ref="C91:D91"/>
    <mergeCell ref="C92:D92"/>
    <mergeCell ref="B123:C123"/>
    <mergeCell ref="B124:C124"/>
    <mergeCell ref="B112:C112"/>
    <mergeCell ref="B113:C113"/>
    <mergeCell ref="A114:I114"/>
    <mergeCell ref="A115:I115"/>
    <mergeCell ref="C117:D117"/>
    <mergeCell ref="A119:I119"/>
    <mergeCell ref="A116:I116"/>
    <mergeCell ref="A118:I118"/>
    <mergeCell ref="B121:C121"/>
    <mergeCell ref="B122:C122"/>
    <mergeCell ref="A47:I47"/>
    <mergeCell ref="A41:I41"/>
    <mergeCell ref="A32:I32"/>
    <mergeCell ref="A33:I33"/>
    <mergeCell ref="A53:I53"/>
    <mergeCell ref="A51:I51"/>
    <mergeCell ref="A35:I35"/>
    <mergeCell ref="G110:I110"/>
    <mergeCell ref="A102:I102"/>
    <mergeCell ref="A108:I108"/>
    <mergeCell ref="A109:I109"/>
    <mergeCell ref="A96:I96"/>
    <mergeCell ref="A93:I93"/>
    <mergeCell ref="A97:B98"/>
    <mergeCell ref="D97:D98"/>
    <mergeCell ref="E97:F97"/>
    <mergeCell ref="G97:I97"/>
    <mergeCell ref="A106:I106"/>
    <mergeCell ref="A110:B111"/>
    <mergeCell ref="B104:C104"/>
    <mergeCell ref="B105:C105"/>
    <mergeCell ref="B99:C99"/>
    <mergeCell ref="A101:I101"/>
    <mergeCell ref="C83:D83"/>
    <mergeCell ref="C31:D31"/>
    <mergeCell ref="B57:C57"/>
    <mergeCell ref="C43:D43"/>
    <mergeCell ref="B44:C44"/>
    <mergeCell ref="B22:C22"/>
    <mergeCell ref="A36:B37"/>
    <mergeCell ref="C36:D37"/>
    <mergeCell ref="E36:F36"/>
    <mergeCell ref="G36:I36"/>
    <mergeCell ref="A52:I52"/>
    <mergeCell ref="A55:B56"/>
    <mergeCell ref="D55:D56"/>
    <mergeCell ref="E55:F55"/>
    <mergeCell ref="C30:D30"/>
    <mergeCell ref="B45:C45"/>
    <mergeCell ref="B49:C49"/>
    <mergeCell ref="C50:D50"/>
    <mergeCell ref="A54:I54"/>
    <mergeCell ref="C38:D38"/>
    <mergeCell ref="C42:D42"/>
    <mergeCell ref="A39:I39"/>
    <mergeCell ref="A40:I40"/>
    <mergeCell ref="G55:I55"/>
    <mergeCell ref="A46:I46"/>
    <mergeCell ref="A18:I18"/>
    <mergeCell ref="A19:I19"/>
    <mergeCell ref="A24:I24"/>
    <mergeCell ref="A25:I25"/>
    <mergeCell ref="C28:D28"/>
    <mergeCell ref="A15:C16"/>
    <mergeCell ref="D15:D16"/>
    <mergeCell ref="B17:C17"/>
    <mergeCell ref="B21:C21"/>
    <mergeCell ref="A26:D26"/>
    <mergeCell ref="A34:I34"/>
    <mergeCell ref="C89:D89"/>
    <mergeCell ref="A10:D10"/>
    <mergeCell ref="A12:I12"/>
    <mergeCell ref="E15:F15"/>
    <mergeCell ref="A4:I4"/>
    <mergeCell ref="A5:C5"/>
    <mergeCell ref="G5:I6"/>
    <mergeCell ref="A6:C6"/>
    <mergeCell ref="E7:F7"/>
    <mergeCell ref="G7:I8"/>
    <mergeCell ref="E8:F8"/>
    <mergeCell ref="E5:F5"/>
    <mergeCell ref="E6:F6"/>
    <mergeCell ref="A7:C7"/>
    <mergeCell ref="A8:C8"/>
    <mergeCell ref="G15:I15"/>
    <mergeCell ref="A13:I13"/>
    <mergeCell ref="A14:I14"/>
    <mergeCell ref="C68:D68"/>
    <mergeCell ref="C27:D27"/>
    <mergeCell ref="C23:D23"/>
    <mergeCell ref="A20:I20"/>
    <mergeCell ref="C29:D29"/>
  </mergeCells>
  <phoneticPr fontId="8" type="noConversion"/>
  <conditionalFormatting sqref="C23">
    <cfRule type="expression" dxfId="373" priority="45">
      <formula xml:space="preserve"> C23 ="Réponse Facultative"&amp;CHAR(10)&amp;"Répondre ici"</formula>
    </cfRule>
  </conditionalFormatting>
  <conditionalFormatting sqref="C27:C31">
    <cfRule type="expression" dxfId="372" priority="41">
      <formula xml:space="preserve"> C27 =""</formula>
    </cfRule>
    <cfRule type="expression" dxfId="371" priority="44">
      <formula xml:space="preserve"> C27 ="Réponse Obligatoire"&amp;CHAR(10)&amp;"Répondre ici"</formula>
    </cfRule>
  </conditionalFormatting>
  <conditionalFormatting sqref="C38">
    <cfRule type="expression" dxfId="370" priority="38">
      <formula xml:space="preserve"> C38 =""</formula>
    </cfRule>
    <cfRule type="expression" dxfId="369" priority="40">
      <formula xml:space="preserve"> C38 ="Réponse Obligatoire"&amp;CHAR(10)&amp;"Répondre ici"</formula>
    </cfRule>
  </conditionalFormatting>
  <conditionalFormatting sqref="C42:C43">
    <cfRule type="expression" dxfId="368" priority="3">
      <formula xml:space="preserve"> C42 =""</formula>
    </cfRule>
    <cfRule type="expression" dxfId="367" priority="4">
      <formula xml:space="preserve"> C42 ="Réponse Obligatoire"&amp;CHAR(10)&amp;"Répondre ici"</formula>
    </cfRule>
  </conditionalFormatting>
  <conditionalFormatting sqref="C50">
    <cfRule type="expression" dxfId="366" priority="1">
      <formula xml:space="preserve"> C50 =""</formula>
    </cfRule>
    <cfRule type="expression" dxfId="365" priority="2">
      <formula xml:space="preserve"> C50 ="Réponse Obligatoire"&amp;CHAR(10)&amp;"Répondre ici"</formula>
    </cfRule>
  </conditionalFormatting>
  <conditionalFormatting sqref="C63">
    <cfRule type="expression" dxfId="364" priority="9">
      <formula xml:space="preserve"> C63 =""</formula>
    </cfRule>
    <cfRule type="expression" dxfId="363" priority="10">
      <formula xml:space="preserve"> C63 ="Réponse Obligatoire"&amp;CHAR(10)&amp;"Répondre ici"</formula>
    </cfRule>
  </conditionalFormatting>
  <conditionalFormatting sqref="C68">
    <cfRule type="expression" dxfId="362" priority="32">
      <formula xml:space="preserve"> C68 ="Réponse Facultative"&amp;CHAR(10)&amp;"Répondre ici"</formula>
    </cfRule>
  </conditionalFormatting>
  <conditionalFormatting sqref="C68:C69">
    <cfRule type="expression" dxfId="361" priority="7">
      <formula xml:space="preserve"> C68 =""</formula>
    </cfRule>
  </conditionalFormatting>
  <conditionalFormatting sqref="C69">
    <cfRule type="expression" dxfId="360" priority="8">
      <formula xml:space="preserve"> C69 ="Réponse Obligatoire"&amp;CHAR(10)&amp;"Répondre ici"</formula>
    </cfRule>
  </conditionalFormatting>
  <conditionalFormatting sqref="C78:C79">
    <cfRule type="expression" dxfId="359" priority="5">
      <formula xml:space="preserve"> C78 =""</formula>
    </cfRule>
    <cfRule type="expression" dxfId="358" priority="6">
      <formula xml:space="preserve"> C78 ="Réponse Obligatoire"&amp;CHAR(10)&amp;"Répondre ici"</formula>
    </cfRule>
  </conditionalFormatting>
  <conditionalFormatting sqref="C83:C84">
    <cfRule type="expression" dxfId="357" priority="25">
      <formula xml:space="preserve"> C83 =""</formula>
    </cfRule>
    <cfRule type="expression" dxfId="356" priority="28">
      <formula xml:space="preserve"> C83 ="Réponse Obligatoire"&amp;CHAR(10)&amp;"Répondre ici"</formula>
    </cfRule>
  </conditionalFormatting>
  <conditionalFormatting sqref="C89:C92">
    <cfRule type="expression" dxfId="355" priority="11">
      <formula xml:space="preserve"> C89 =""</formula>
    </cfRule>
    <cfRule type="expression" dxfId="354" priority="12">
      <formula xml:space="preserve"> C89 ="Réponse Obligatoire"&amp;CHAR(10)&amp;"Répondre ici"</formula>
    </cfRule>
  </conditionalFormatting>
  <conditionalFormatting sqref="C117">
    <cfRule type="expression" dxfId="353" priority="19">
      <formula xml:space="preserve"> C117 =""</formula>
    </cfRule>
    <cfRule type="expression" dxfId="352" priority="20">
      <formula xml:space="preserve"> C117 ="Réponse Obligatoire"&amp;CHAR(10)&amp;"Répondre ici"</formula>
    </cfRule>
  </conditionalFormatting>
  <pageMargins left="0.5" right="0.5" top="0.196850393700787" bottom="0.5" header="0.3" footer="0.3"/>
  <pageSetup paperSize="5" fitToHeight="0" orientation="landscape" r:id="rId1"/>
  <headerFooter>
    <oddFooter>&amp;L&amp;"Arial,Normal"&amp;6Mois 9 : Rapport d'avancement – Programme Système de gestion de l’énergie – Avril 2026&amp;R&amp;"Arial,Normal"&amp;6&amp;P/&amp;N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8E709-AB5F-421E-9D49-164EC15A8719}">
  <sheetPr codeName="Feuil10">
    <tabColor theme="8" tint="0.59999389629810485"/>
    <pageSetUpPr fitToPage="1"/>
  </sheetPr>
  <dimension ref="A1:AF142"/>
  <sheetViews>
    <sheetView showGridLines="0" view="pageLayout" zoomScaleNormal="60" workbookViewId="0">
      <selection activeCell="B12" sqref="B12:C12"/>
    </sheetView>
  </sheetViews>
  <sheetFormatPr baseColWidth="10" defaultColWidth="11.453125" defaultRowHeight="14.5" x14ac:dyDescent="0.35"/>
  <cols>
    <col min="1" max="1" width="2.54296875" customWidth="1"/>
    <col min="2" max="2" width="12.54296875" customWidth="1"/>
    <col min="3" max="3" width="12.453125" customWidth="1"/>
    <col min="4" max="4" width="11.453125" customWidth="1"/>
    <col min="5" max="5" width="9.453125" customWidth="1"/>
    <col min="6" max="6" width="12.54296875" customWidth="1"/>
    <col min="7" max="7" width="13.54296875" customWidth="1"/>
    <col min="8" max="8" width="14.1796875" customWidth="1"/>
    <col min="9" max="9" width="8.81640625" customWidth="1"/>
    <col min="10" max="10" width="7.453125" customWidth="1"/>
    <col min="11" max="11" width="20.54296875" customWidth="1"/>
    <col min="12" max="12" width="19.54296875" customWidth="1"/>
    <col min="13" max="13" width="19.453125" customWidth="1"/>
    <col min="15" max="16" width="11.453125" customWidth="1"/>
  </cols>
  <sheetData>
    <row r="1" spans="1:13" x14ac:dyDescent="0.35">
      <c r="A1" s="346"/>
      <c r="B1" s="346"/>
      <c r="C1" s="346"/>
      <c r="D1" s="346"/>
      <c r="E1" s="346"/>
      <c r="F1" s="346"/>
      <c r="G1" s="346"/>
      <c r="H1" s="346"/>
      <c r="I1" s="346"/>
      <c r="J1" s="346"/>
      <c r="K1" s="346"/>
      <c r="L1" s="346"/>
      <c r="M1" s="346"/>
    </row>
    <row r="2" spans="1:13" ht="29.15" customHeight="1" x14ac:dyDescent="0.35">
      <c r="A2" s="346" t="e" vm="1">
        <v>#VALUE!</v>
      </c>
      <c r="B2" s="346"/>
      <c r="C2" s="346"/>
      <c r="D2" s="346"/>
      <c r="E2" s="346"/>
      <c r="F2" s="459" t="s">
        <v>427</v>
      </c>
      <c r="G2" s="460"/>
      <c r="H2" s="460"/>
      <c r="I2" s="460"/>
      <c r="J2" s="460"/>
      <c r="K2" s="460"/>
      <c r="L2" s="460"/>
      <c r="M2" s="460"/>
    </row>
    <row r="3" spans="1:13" x14ac:dyDescent="0.35">
      <c r="A3" s="346"/>
      <c r="B3" s="346"/>
      <c r="C3" s="346"/>
      <c r="D3" s="346"/>
      <c r="E3" s="346"/>
      <c r="F3" s="346"/>
      <c r="G3" s="346"/>
      <c r="H3" s="346"/>
      <c r="I3" s="346"/>
      <c r="J3" s="346"/>
      <c r="K3" s="346"/>
      <c r="L3" s="346"/>
      <c r="M3" s="346"/>
    </row>
    <row r="4" spans="1:13" ht="22.4" customHeight="1" thickBot="1" x14ac:dyDescent="0.4">
      <c r="A4" s="481" t="s">
        <v>248</v>
      </c>
      <c r="B4" s="481"/>
      <c r="C4" s="481"/>
      <c r="D4" s="481"/>
      <c r="E4" s="481"/>
      <c r="F4" s="481"/>
      <c r="G4" s="481"/>
      <c r="H4" s="481"/>
      <c r="I4" s="481"/>
    </row>
    <row r="5" spans="1:13" ht="12.25" customHeight="1" x14ac:dyDescent="0.35">
      <c r="A5" s="514" t="s">
        <v>249</v>
      </c>
      <c r="B5" s="515"/>
      <c r="C5" s="515"/>
      <c r="D5" s="515"/>
      <c r="E5" s="515"/>
      <c r="F5" s="515"/>
      <c r="G5" s="516"/>
      <c r="H5" s="748" t="s">
        <v>250</v>
      </c>
      <c r="I5" s="750"/>
      <c r="J5" s="542" t="s">
        <v>692</v>
      </c>
      <c r="K5" s="865"/>
      <c r="L5" s="508" t="s">
        <v>867</v>
      </c>
      <c r="M5" s="598"/>
    </row>
    <row r="6" spans="1:13" ht="19.399999999999999" customHeight="1" x14ac:dyDescent="0.35">
      <c r="A6" s="467">
        <f xml:space="preserve"> NomEntreprise</f>
        <v>0</v>
      </c>
      <c r="B6" s="468"/>
      <c r="C6" s="468"/>
      <c r="D6" s="468"/>
      <c r="E6" s="468"/>
      <c r="F6" s="468"/>
      <c r="G6" s="469"/>
      <c r="H6" s="452">
        <f xml:space="preserve"> NEQ</f>
        <v>0</v>
      </c>
      <c r="I6" s="453"/>
      <c r="J6" s="538">
        <f xml:space="preserve"> NoProjetHQ</f>
        <v>0</v>
      </c>
      <c r="K6" s="866"/>
      <c r="L6" s="599"/>
      <c r="M6" s="600"/>
    </row>
    <row r="7" spans="1:13" ht="12.25" customHeight="1" x14ac:dyDescent="0.35">
      <c r="A7" s="505" t="s">
        <v>251</v>
      </c>
      <c r="B7" s="506"/>
      <c r="C7" s="506"/>
      <c r="D7" s="506"/>
      <c r="E7" s="506"/>
      <c r="F7" s="506"/>
      <c r="G7" s="507"/>
      <c r="H7" s="502" t="s">
        <v>255</v>
      </c>
      <c r="I7" s="867"/>
      <c r="J7" s="502" t="s">
        <v>693</v>
      </c>
      <c r="K7" s="503"/>
      <c r="L7" s="601" t="str">
        <f>IF(DateDemarrage&lt;&gt;0, EDATE(DateDemarrage, 9), "")</f>
        <v/>
      </c>
      <c r="M7" s="602"/>
    </row>
    <row r="8" spans="1:13" ht="19.399999999999999" customHeight="1" x14ac:dyDescent="0.35">
      <c r="A8" s="467">
        <f xml:space="preserve"> NomUsine</f>
        <v>0</v>
      </c>
      <c r="B8" s="468"/>
      <c r="C8" s="468"/>
      <c r="D8" s="468"/>
      <c r="E8" s="468"/>
      <c r="F8" s="468"/>
      <c r="G8" s="469"/>
      <c r="H8" s="720">
        <f xml:space="preserve"> DateDemarrage</f>
        <v>0</v>
      </c>
      <c r="I8" s="868"/>
      <c r="J8" s="452">
        <f xml:space="preserve"> NoProjetEnergir</f>
        <v>0</v>
      </c>
      <c r="K8" s="504"/>
      <c r="L8" s="603"/>
      <c r="M8" s="604"/>
    </row>
    <row r="9" spans="1:13" s="5" customFormat="1" ht="23.9" customHeight="1" x14ac:dyDescent="0.35">
      <c r="A9" s="433"/>
      <c r="B9" s="433"/>
      <c r="C9" s="433"/>
      <c r="D9" s="433"/>
      <c r="E9" s="433"/>
      <c r="F9" s="433"/>
      <c r="G9" s="433"/>
      <c r="H9" s="433"/>
      <c r="I9" s="433"/>
      <c r="J9" s="433"/>
      <c r="K9" s="607"/>
      <c r="L9" s="608"/>
      <c r="M9" s="155"/>
    </row>
    <row r="10" spans="1:13" ht="23.9" customHeight="1" x14ac:dyDescent="0.35">
      <c r="A10" s="625" t="s">
        <v>603</v>
      </c>
      <c r="B10" s="625"/>
      <c r="C10" s="625"/>
      <c r="D10" s="625"/>
      <c r="E10" s="625"/>
      <c r="F10" s="625"/>
      <c r="G10" s="625"/>
      <c r="H10" s="625"/>
      <c r="I10" s="625"/>
      <c r="J10" s="625"/>
      <c r="K10" s="625"/>
      <c r="L10" s="625"/>
      <c r="M10" s="625"/>
    </row>
    <row r="11" spans="1:13" ht="35.5" customHeight="1" x14ac:dyDescent="0.35">
      <c r="A11" s="303"/>
      <c r="B11" s="615" t="s">
        <v>343</v>
      </c>
      <c r="C11" s="629"/>
      <c r="D11" s="114" t="s">
        <v>203</v>
      </c>
      <c r="E11" s="615" t="s">
        <v>344</v>
      </c>
      <c r="F11" s="616"/>
      <c r="G11" s="629"/>
      <c r="H11" s="615" t="s">
        <v>62</v>
      </c>
      <c r="I11" s="616"/>
      <c r="J11" s="616"/>
      <c r="K11" s="629"/>
      <c r="L11" s="615" t="s">
        <v>345</v>
      </c>
      <c r="M11" s="629"/>
    </row>
    <row r="12" spans="1:13" ht="23.9" customHeight="1" x14ac:dyDescent="0.35">
      <c r="A12" s="261" cm="1">
        <f t="array" ref="A12:A16">ROW()-ROW(A12:A16)-1</f>
        <v>-1</v>
      </c>
      <c r="B12" s="833"/>
      <c r="C12" s="834"/>
      <c r="D12" s="44"/>
      <c r="E12" s="833"/>
      <c r="F12" s="835"/>
      <c r="G12" s="834"/>
      <c r="H12" s="836"/>
      <c r="I12" s="837"/>
      <c r="J12" s="837"/>
      <c r="K12" s="838"/>
      <c r="L12" s="836"/>
      <c r="M12" s="838"/>
    </row>
    <row r="13" spans="1:13" ht="23.9" customHeight="1" x14ac:dyDescent="0.35">
      <c r="A13" s="261">
        <v>-2</v>
      </c>
      <c r="B13" s="833"/>
      <c r="C13" s="834"/>
      <c r="D13" s="44"/>
      <c r="E13" s="833"/>
      <c r="F13" s="835"/>
      <c r="G13" s="834"/>
      <c r="H13" s="836"/>
      <c r="I13" s="837"/>
      <c r="J13" s="837"/>
      <c r="K13" s="838"/>
      <c r="L13" s="836"/>
      <c r="M13" s="838"/>
    </row>
    <row r="14" spans="1:13" ht="23.9" customHeight="1" x14ac:dyDescent="0.35">
      <c r="A14" s="261">
        <v>-3</v>
      </c>
      <c r="B14" s="833"/>
      <c r="C14" s="834"/>
      <c r="D14" s="44"/>
      <c r="E14" s="833"/>
      <c r="F14" s="835"/>
      <c r="G14" s="834"/>
      <c r="H14" s="836"/>
      <c r="I14" s="837"/>
      <c r="J14" s="837"/>
      <c r="K14" s="838"/>
      <c r="L14" s="836"/>
      <c r="M14" s="838"/>
    </row>
    <row r="15" spans="1:13" ht="23.5" customHeight="1" x14ac:dyDescent="0.35">
      <c r="A15" s="261">
        <v>-4</v>
      </c>
      <c r="B15" s="833"/>
      <c r="C15" s="834"/>
      <c r="D15" s="44"/>
      <c r="E15" s="833"/>
      <c r="F15" s="835"/>
      <c r="G15" s="834"/>
      <c r="H15" s="836"/>
      <c r="I15" s="837"/>
      <c r="J15" s="837"/>
      <c r="K15" s="838"/>
      <c r="L15" s="836"/>
      <c r="M15" s="838"/>
    </row>
    <row r="16" spans="1:13" ht="23.9" customHeight="1" x14ac:dyDescent="0.35">
      <c r="A16" s="261">
        <v>-5</v>
      </c>
      <c r="B16" s="833"/>
      <c r="C16" s="834"/>
      <c r="D16" s="44"/>
      <c r="E16" s="833"/>
      <c r="F16" s="835"/>
      <c r="G16" s="834"/>
      <c r="H16" s="836"/>
      <c r="I16" s="837"/>
      <c r="J16" s="837"/>
      <c r="K16" s="838"/>
      <c r="L16" s="836"/>
      <c r="M16" s="838"/>
    </row>
    <row r="17" spans="1:13" ht="4.75" customHeight="1" x14ac:dyDescent="0.35">
      <c r="A17" s="855"/>
      <c r="B17" s="855"/>
      <c r="C17" s="855"/>
      <c r="D17" s="855"/>
      <c r="E17" s="855"/>
      <c r="F17" s="855"/>
      <c r="G17" s="855"/>
      <c r="H17" s="855"/>
      <c r="I17" s="855"/>
      <c r="J17" s="855"/>
      <c r="K17" s="855"/>
      <c r="L17" s="855"/>
      <c r="M17" s="855"/>
    </row>
    <row r="18" spans="1:13" ht="6" customHeight="1" x14ac:dyDescent="0.35">
      <c r="A18" s="856"/>
      <c r="B18" s="856"/>
      <c r="C18" s="856"/>
      <c r="D18" s="856"/>
      <c r="E18" s="856"/>
      <c r="F18" s="856"/>
      <c r="G18" s="856"/>
      <c r="H18" s="856"/>
      <c r="I18" s="856"/>
      <c r="J18" s="856"/>
      <c r="K18" s="856"/>
      <c r="L18" s="856"/>
      <c r="M18" s="856"/>
    </row>
    <row r="19" spans="1:13" ht="23.9" customHeight="1" x14ac:dyDescent="0.35">
      <c r="A19" s="625" t="s">
        <v>206</v>
      </c>
      <c r="B19" s="625"/>
      <c r="C19" s="625"/>
      <c r="D19" s="625"/>
      <c r="E19" s="625"/>
      <c r="F19" s="625"/>
      <c r="G19" s="625"/>
      <c r="H19" s="625"/>
      <c r="I19" s="625"/>
      <c r="J19" s="625"/>
      <c r="K19" s="625"/>
      <c r="L19" s="625"/>
      <c r="M19" s="625"/>
    </row>
    <row r="20" spans="1:13" ht="23.9" customHeight="1" x14ac:dyDescent="0.35">
      <c r="A20" s="278"/>
      <c r="B20" s="615" t="s">
        <v>123</v>
      </c>
      <c r="C20" s="629"/>
      <c r="D20" s="615" t="s">
        <v>346</v>
      </c>
      <c r="E20" s="616"/>
      <c r="F20" s="616"/>
      <c r="G20" s="629"/>
      <c r="H20" s="615" t="s">
        <v>124</v>
      </c>
      <c r="I20" s="616"/>
      <c r="J20" s="616"/>
      <c r="K20" s="629"/>
      <c r="L20" s="615" t="s">
        <v>125</v>
      </c>
      <c r="M20" s="629"/>
    </row>
    <row r="21" spans="1:13" ht="23.9" customHeight="1" x14ac:dyDescent="0.35">
      <c r="A21" s="261" cm="1">
        <f t="array" ref="A21:A25">ROW()-ROW(A21:A25)-1</f>
        <v>-1</v>
      </c>
      <c r="B21" s="833"/>
      <c r="C21" s="834"/>
      <c r="D21" s="833"/>
      <c r="E21" s="835"/>
      <c r="F21" s="835"/>
      <c r="G21" s="834"/>
      <c r="H21" s="836"/>
      <c r="I21" s="837"/>
      <c r="J21" s="837"/>
      <c r="K21" s="838"/>
      <c r="L21" s="836"/>
      <c r="M21" s="838"/>
    </row>
    <row r="22" spans="1:13" ht="23.9" customHeight="1" x14ac:dyDescent="0.35">
      <c r="A22" s="261">
        <v>-2</v>
      </c>
      <c r="B22" s="833"/>
      <c r="C22" s="834"/>
      <c r="D22" s="833"/>
      <c r="E22" s="835"/>
      <c r="F22" s="835"/>
      <c r="G22" s="834"/>
      <c r="H22" s="836"/>
      <c r="I22" s="837"/>
      <c r="J22" s="837"/>
      <c r="K22" s="838"/>
      <c r="L22" s="836"/>
      <c r="M22" s="838"/>
    </row>
    <row r="23" spans="1:13" ht="23.9" customHeight="1" x14ac:dyDescent="0.35">
      <c r="A23" s="261">
        <v>-3</v>
      </c>
      <c r="B23" s="833"/>
      <c r="C23" s="834"/>
      <c r="D23" s="833"/>
      <c r="E23" s="835"/>
      <c r="F23" s="835"/>
      <c r="G23" s="834"/>
      <c r="H23" s="836"/>
      <c r="I23" s="837"/>
      <c r="J23" s="837"/>
      <c r="K23" s="838"/>
      <c r="L23" s="836"/>
      <c r="M23" s="838"/>
    </row>
    <row r="24" spans="1:13" ht="23.9" customHeight="1" x14ac:dyDescent="0.35">
      <c r="A24" s="261">
        <v>-4</v>
      </c>
      <c r="B24" s="833"/>
      <c r="C24" s="834"/>
      <c r="D24" s="833"/>
      <c r="E24" s="835"/>
      <c r="F24" s="835"/>
      <c r="G24" s="834"/>
      <c r="H24" s="836"/>
      <c r="I24" s="837"/>
      <c r="J24" s="837"/>
      <c r="K24" s="838"/>
      <c r="L24" s="836"/>
      <c r="M24" s="838"/>
    </row>
    <row r="25" spans="1:13" ht="23.9" customHeight="1" x14ac:dyDescent="0.35">
      <c r="A25" s="261">
        <v>-5</v>
      </c>
      <c r="B25" s="833"/>
      <c r="C25" s="834"/>
      <c r="D25" s="833"/>
      <c r="E25" s="835"/>
      <c r="F25" s="835"/>
      <c r="G25" s="834"/>
      <c r="H25" s="836"/>
      <c r="I25" s="837"/>
      <c r="J25" s="837"/>
      <c r="K25" s="838"/>
      <c r="L25" s="836"/>
      <c r="M25" s="838"/>
    </row>
    <row r="26" spans="1:13" s="5" customFormat="1" ht="4.5" customHeight="1" x14ac:dyDescent="0.35">
      <c r="K26" s="295"/>
      <c r="L26" s="296"/>
      <c r="M26" s="155"/>
    </row>
    <row r="27" spans="1:13" s="5" customFormat="1" ht="5.5" customHeight="1" x14ac:dyDescent="0.35">
      <c r="K27" s="295"/>
      <c r="L27" s="296"/>
      <c r="M27" s="155"/>
    </row>
    <row r="28" spans="1:13" s="5" customFormat="1" ht="23.5" customHeight="1" x14ac:dyDescent="0.35">
      <c r="K28" s="295"/>
      <c r="L28" s="296"/>
      <c r="M28" s="155"/>
    </row>
    <row r="29" spans="1:13" ht="26.15" customHeight="1" x14ac:dyDescent="0.35">
      <c r="A29" s="854" t="s">
        <v>658</v>
      </c>
      <c r="B29" s="854"/>
      <c r="C29" s="854"/>
      <c r="D29" s="854"/>
      <c r="E29" s="854"/>
      <c r="F29" s="854"/>
      <c r="G29" s="854"/>
      <c r="H29" s="854"/>
      <c r="I29" s="854"/>
      <c r="J29" s="854"/>
      <c r="K29" s="854"/>
      <c r="L29" s="854"/>
      <c r="M29" s="854"/>
    </row>
    <row r="30" spans="1:13" s="27" customFormat="1" ht="26.15" customHeight="1" x14ac:dyDescent="0.35">
      <c r="A30" s="28"/>
      <c r="B30" s="851" t="s">
        <v>347</v>
      </c>
      <c r="C30" s="852"/>
      <c r="D30" s="851" t="s">
        <v>59</v>
      </c>
      <c r="E30" s="853"/>
      <c r="F30" s="852"/>
      <c r="G30" s="851" t="s">
        <v>60</v>
      </c>
      <c r="H30" s="853"/>
      <c r="I30" s="853"/>
      <c r="J30" s="852"/>
      <c r="K30" s="851" t="s">
        <v>61</v>
      </c>
      <c r="L30" s="853"/>
      <c r="M30" s="852"/>
    </row>
    <row r="31" spans="1:13" ht="18.649999999999999" customHeight="1" x14ac:dyDescent="0.35">
      <c r="A31" s="261" cm="1">
        <f t="array" ref="A31:A35">ROW()-ROW(A31:A35)-1</f>
        <v>-1</v>
      </c>
      <c r="B31" s="848"/>
      <c r="C31" s="850"/>
      <c r="D31" s="848"/>
      <c r="E31" s="849"/>
      <c r="F31" s="850"/>
      <c r="G31" s="848"/>
      <c r="H31" s="849"/>
      <c r="I31" s="849"/>
      <c r="J31" s="850"/>
      <c r="K31" s="839"/>
      <c r="L31" s="840"/>
      <c r="M31" s="841"/>
    </row>
    <row r="32" spans="1:13" ht="18.649999999999999" customHeight="1" x14ac:dyDescent="0.35">
      <c r="A32" s="261">
        <v>-2</v>
      </c>
      <c r="B32" s="848"/>
      <c r="C32" s="850"/>
      <c r="D32" s="848"/>
      <c r="E32" s="849"/>
      <c r="F32" s="850"/>
      <c r="G32" s="848"/>
      <c r="H32" s="849"/>
      <c r="I32" s="849"/>
      <c r="J32" s="850"/>
      <c r="K32" s="842"/>
      <c r="L32" s="843"/>
      <c r="M32" s="844"/>
    </row>
    <row r="33" spans="1:32" ht="18.649999999999999" customHeight="1" x14ac:dyDescent="0.35">
      <c r="A33" s="261">
        <v>-3</v>
      </c>
      <c r="B33" s="848"/>
      <c r="C33" s="850"/>
      <c r="D33" s="848"/>
      <c r="E33" s="849"/>
      <c r="F33" s="850"/>
      <c r="G33" s="848"/>
      <c r="H33" s="849"/>
      <c r="I33" s="849"/>
      <c r="J33" s="850"/>
      <c r="K33" s="842"/>
      <c r="L33" s="843"/>
      <c r="M33" s="844"/>
    </row>
    <row r="34" spans="1:32" ht="18.649999999999999" customHeight="1" x14ac:dyDescent="0.35">
      <c r="A34" s="261">
        <v>-4</v>
      </c>
      <c r="B34" s="848"/>
      <c r="C34" s="850"/>
      <c r="D34" s="848"/>
      <c r="E34" s="849"/>
      <c r="F34" s="850"/>
      <c r="G34" s="848"/>
      <c r="H34" s="849"/>
      <c r="I34" s="849"/>
      <c r="J34" s="850"/>
      <c r="K34" s="842"/>
      <c r="L34" s="843"/>
      <c r="M34" s="844"/>
    </row>
    <row r="35" spans="1:32" ht="18.649999999999999" customHeight="1" x14ac:dyDescent="0.35">
      <c r="A35" s="261">
        <v>-5</v>
      </c>
      <c r="B35" s="848"/>
      <c r="C35" s="850"/>
      <c r="D35" s="848"/>
      <c r="E35" s="849"/>
      <c r="F35" s="850"/>
      <c r="G35" s="848"/>
      <c r="H35" s="849"/>
      <c r="I35" s="849"/>
      <c r="J35" s="850"/>
      <c r="K35" s="845"/>
      <c r="L35" s="846"/>
      <c r="M35" s="847"/>
    </row>
    <row r="36" spans="1:32" ht="3.65" customHeight="1" x14ac:dyDescent="0.35">
      <c r="A36" s="873"/>
      <c r="B36" s="873"/>
      <c r="C36" s="873"/>
      <c r="D36" s="873"/>
      <c r="E36" s="873"/>
      <c r="F36" s="873"/>
      <c r="G36" s="873"/>
      <c r="H36" s="873"/>
      <c r="I36" s="873"/>
      <c r="J36" s="873"/>
      <c r="K36" s="873"/>
      <c r="L36" s="873"/>
      <c r="M36" s="873"/>
    </row>
    <row r="37" spans="1:32" ht="3.65" customHeight="1" x14ac:dyDescent="0.35">
      <c r="A37" s="346"/>
      <c r="B37" s="346"/>
      <c r="C37" s="346"/>
      <c r="D37" s="346"/>
      <c r="E37" s="346"/>
      <c r="F37" s="346"/>
      <c r="G37" s="346"/>
      <c r="H37" s="346"/>
      <c r="I37" s="346"/>
      <c r="J37" s="346"/>
      <c r="K37" s="346"/>
      <c r="L37" s="346"/>
      <c r="M37" s="346"/>
    </row>
    <row r="38" spans="1:32" ht="26.15" customHeight="1" x14ac:dyDescent="0.35">
      <c r="A38" s="854" t="s">
        <v>619</v>
      </c>
      <c r="B38" s="854"/>
      <c r="C38" s="854"/>
      <c r="D38" s="854"/>
      <c r="E38" s="854"/>
      <c r="F38" s="854"/>
      <c r="G38" s="854"/>
      <c r="H38" s="854"/>
      <c r="I38" s="854"/>
      <c r="J38" s="854"/>
      <c r="K38" s="854"/>
      <c r="L38" s="854"/>
      <c r="M38" s="854"/>
    </row>
    <row r="39" spans="1:32" s="3" customFormat="1" ht="76.75" customHeight="1" x14ac:dyDescent="0.35">
      <c r="A39" s="29"/>
      <c r="B39" s="35" t="s">
        <v>210</v>
      </c>
      <c r="C39" s="114" t="s">
        <v>620</v>
      </c>
      <c r="D39" s="851" t="s">
        <v>62</v>
      </c>
      <c r="E39" s="853"/>
      <c r="F39" s="852"/>
      <c r="G39" s="34" t="s">
        <v>623</v>
      </c>
      <c r="H39" s="35" t="s">
        <v>177</v>
      </c>
      <c r="I39" s="851" t="s">
        <v>63</v>
      </c>
      <c r="J39" s="853"/>
      <c r="K39" s="852"/>
      <c r="L39" s="615" t="s">
        <v>484</v>
      </c>
      <c r="M39" s="629"/>
      <c r="P39" s="17"/>
    </row>
    <row r="40" spans="1:32" ht="18.649999999999999" customHeight="1" x14ac:dyDescent="0.35">
      <c r="A40" s="261" cm="1">
        <f t="array" ref="A40:A44">ROW()-ROW(A40:A44)-1</f>
        <v>-1</v>
      </c>
      <c r="B40" s="32"/>
      <c r="C40" s="32"/>
      <c r="D40" s="848"/>
      <c r="E40" s="849"/>
      <c r="F40" s="850"/>
      <c r="G40" s="32"/>
      <c r="H40" s="32"/>
      <c r="I40" s="848"/>
      <c r="J40" s="849"/>
      <c r="K40" s="850"/>
      <c r="L40" s="848"/>
      <c r="M40" s="850"/>
    </row>
    <row r="41" spans="1:32" ht="18.649999999999999" customHeight="1" x14ac:dyDescent="0.35">
      <c r="A41" s="261">
        <v>-2</v>
      </c>
      <c r="B41" s="32"/>
      <c r="C41" s="32"/>
      <c r="D41" s="848"/>
      <c r="E41" s="849"/>
      <c r="F41" s="850"/>
      <c r="G41" s="32"/>
      <c r="H41" s="32"/>
      <c r="I41" s="848"/>
      <c r="J41" s="849"/>
      <c r="K41" s="850"/>
      <c r="L41" s="848"/>
      <c r="M41" s="850"/>
    </row>
    <row r="42" spans="1:32" ht="18.649999999999999" customHeight="1" x14ac:dyDescent="0.35">
      <c r="A42" s="261">
        <v>-3</v>
      </c>
      <c r="B42" s="32"/>
      <c r="C42" s="32"/>
      <c r="D42" s="848"/>
      <c r="E42" s="849"/>
      <c r="F42" s="850"/>
      <c r="G42" s="32"/>
      <c r="H42" s="32"/>
      <c r="I42" s="848"/>
      <c r="J42" s="849"/>
      <c r="K42" s="850"/>
      <c r="L42" s="848"/>
      <c r="M42" s="850"/>
    </row>
    <row r="43" spans="1:32" ht="18.649999999999999" customHeight="1" x14ac:dyDescent="0.35">
      <c r="A43" s="261">
        <v>-4</v>
      </c>
      <c r="B43" s="32"/>
      <c r="C43" s="32"/>
      <c r="D43" s="848"/>
      <c r="E43" s="849"/>
      <c r="F43" s="850"/>
      <c r="G43" s="32"/>
      <c r="H43" s="32"/>
      <c r="I43" s="848"/>
      <c r="J43" s="849"/>
      <c r="K43" s="850"/>
      <c r="L43" s="848"/>
      <c r="M43" s="850"/>
    </row>
    <row r="44" spans="1:32" ht="18.649999999999999" customHeight="1" x14ac:dyDescent="0.35">
      <c r="A44" s="261">
        <v>-5</v>
      </c>
      <c r="B44" s="32"/>
      <c r="C44" s="32"/>
      <c r="D44" s="848"/>
      <c r="E44" s="849"/>
      <c r="F44" s="850"/>
      <c r="G44" s="32"/>
      <c r="H44" s="32"/>
      <c r="I44" s="848"/>
      <c r="J44" s="849"/>
      <c r="K44" s="850"/>
      <c r="L44" s="848"/>
      <c r="M44" s="850"/>
      <c r="P44" s="18"/>
    </row>
    <row r="45" spans="1:32" ht="21" customHeight="1" x14ac:dyDescent="0.35">
      <c r="A45" s="904"/>
      <c r="B45" s="904"/>
      <c r="C45" s="904"/>
      <c r="D45" s="904"/>
      <c r="E45" s="904"/>
      <c r="F45" s="904"/>
      <c r="G45" s="904"/>
      <c r="H45" s="904"/>
      <c r="I45" s="904"/>
      <c r="J45" s="904"/>
      <c r="K45" s="904"/>
      <c r="L45" s="904"/>
      <c r="M45" s="904"/>
    </row>
    <row r="46" spans="1:32" ht="78.650000000000006" customHeight="1" x14ac:dyDescent="0.35">
      <c r="A46" s="889"/>
      <c r="B46" s="889"/>
      <c r="C46" s="889"/>
      <c r="D46" s="889"/>
      <c r="E46" s="889"/>
      <c r="F46" s="889"/>
      <c r="G46" s="889"/>
      <c r="H46" s="889"/>
      <c r="I46" s="889"/>
      <c r="J46" s="889"/>
      <c r="K46" s="889"/>
      <c r="L46" s="889"/>
      <c r="M46" s="889"/>
    </row>
    <row r="47" spans="1:32" ht="26.15" customHeight="1" x14ac:dyDescent="0.35">
      <c r="A47" s="854" t="s">
        <v>722</v>
      </c>
      <c r="B47" s="854"/>
      <c r="C47" s="854"/>
      <c r="D47" s="854"/>
      <c r="E47" s="854"/>
      <c r="F47" s="854"/>
      <c r="G47" s="854"/>
      <c r="H47" s="854"/>
      <c r="I47" s="854"/>
      <c r="J47" s="854"/>
      <c r="K47" s="854"/>
      <c r="L47" s="854"/>
      <c r="M47" s="854"/>
      <c r="N47" s="12"/>
      <c r="O47" s="12"/>
      <c r="P47" s="12"/>
      <c r="Q47" s="12"/>
      <c r="R47" s="12"/>
      <c r="S47" s="12"/>
      <c r="T47" s="12"/>
      <c r="U47" s="12"/>
      <c r="V47" s="12"/>
      <c r="W47" s="12"/>
      <c r="X47" s="12"/>
      <c r="Y47" s="12"/>
      <c r="Z47" s="12"/>
      <c r="AA47" s="12"/>
      <c r="AB47" s="12"/>
      <c r="AC47" s="12"/>
      <c r="AD47" s="12"/>
      <c r="AE47" s="12"/>
      <c r="AF47" s="12"/>
    </row>
    <row r="48" spans="1:32" ht="18.649999999999999" customHeight="1" x14ac:dyDescent="0.35">
      <c r="A48" s="898"/>
      <c r="B48" s="892" t="s">
        <v>690</v>
      </c>
      <c r="C48" s="893"/>
      <c r="D48" s="893"/>
      <c r="E48" s="894"/>
      <c r="F48" s="900" t="s">
        <v>275</v>
      </c>
      <c r="G48" s="901"/>
      <c r="H48" s="901"/>
      <c r="I48" s="901"/>
      <c r="J48" s="902"/>
      <c r="K48" s="900" t="s">
        <v>276</v>
      </c>
      <c r="L48" s="901"/>
      <c r="M48" s="902"/>
      <c r="N48" s="13"/>
      <c r="O48" s="13"/>
      <c r="P48" s="13"/>
      <c r="Q48" s="13"/>
      <c r="R48" s="13"/>
      <c r="S48" s="13"/>
      <c r="T48" s="13"/>
      <c r="U48" s="13"/>
      <c r="V48" s="13"/>
      <c r="W48" s="13"/>
      <c r="X48" s="13"/>
      <c r="Y48" s="13"/>
      <c r="Z48" s="13"/>
      <c r="AA48" s="13"/>
      <c r="AB48" s="13"/>
      <c r="AC48" s="13"/>
      <c r="AD48" s="13"/>
      <c r="AE48" s="13"/>
      <c r="AF48" s="13"/>
    </row>
    <row r="49" spans="1:32" ht="18.649999999999999" customHeight="1" x14ac:dyDescent="0.35">
      <c r="A49" s="899"/>
      <c r="B49" s="895"/>
      <c r="C49" s="896"/>
      <c r="D49" s="896"/>
      <c r="E49" s="897"/>
      <c r="F49" s="888" t="s">
        <v>64</v>
      </c>
      <c r="G49" s="888"/>
      <c r="H49" s="888"/>
      <c r="I49" s="903" t="s">
        <v>274</v>
      </c>
      <c r="J49" s="903"/>
      <c r="K49" s="888" t="s">
        <v>64</v>
      </c>
      <c r="L49" s="888"/>
      <c r="M49" s="94" t="s">
        <v>274</v>
      </c>
      <c r="N49" s="4"/>
      <c r="O49" s="4"/>
      <c r="P49" s="4"/>
      <c r="Q49" s="4"/>
      <c r="R49" s="4"/>
      <c r="S49" s="4"/>
      <c r="T49" s="4"/>
      <c r="U49" s="4"/>
      <c r="V49" s="4"/>
      <c r="W49" s="4"/>
      <c r="X49" s="4"/>
      <c r="Y49" s="4"/>
      <c r="Z49" s="4"/>
      <c r="AA49" s="4"/>
      <c r="AB49" s="4"/>
      <c r="AC49" s="4"/>
      <c r="AD49" s="4"/>
      <c r="AE49" s="4"/>
      <c r="AF49" s="4"/>
    </row>
    <row r="50" spans="1:32" ht="18.649999999999999" customHeight="1" x14ac:dyDescent="0.35">
      <c r="A50" s="261" cm="1">
        <f t="array" ref="A50:A54">ROW()-ROW(A50:A54)-1</f>
        <v>-1</v>
      </c>
      <c r="B50" s="887"/>
      <c r="C50" s="887"/>
      <c r="D50" s="887"/>
      <c r="E50" s="887"/>
      <c r="F50" s="874"/>
      <c r="G50" s="874"/>
      <c r="H50" s="874"/>
      <c r="I50" s="905"/>
      <c r="J50" s="906"/>
      <c r="K50" s="848"/>
      <c r="L50" s="850"/>
      <c r="M50" s="50"/>
      <c r="N50" s="11"/>
      <c r="O50" s="11"/>
      <c r="P50" s="11"/>
      <c r="Q50" s="11"/>
      <c r="R50" s="4"/>
      <c r="S50" s="4"/>
      <c r="T50" s="4"/>
      <c r="U50" s="4"/>
      <c r="V50" s="4"/>
      <c r="W50" s="4"/>
      <c r="X50" s="4"/>
      <c r="Y50" s="4"/>
      <c r="Z50" s="4"/>
      <c r="AA50" s="4"/>
      <c r="AB50" s="4"/>
      <c r="AC50" s="4"/>
      <c r="AD50" s="4"/>
      <c r="AE50" s="4"/>
      <c r="AF50" s="4"/>
    </row>
    <row r="51" spans="1:32" ht="18.649999999999999" customHeight="1" x14ac:dyDescent="0.35">
      <c r="A51" s="261">
        <v>-2</v>
      </c>
      <c r="B51" s="887"/>
      <c r="C51" s="887"/>
      <c r="D51" s="887"/>
      <c r="E51" s="887"/>
      <c r="F51" s="874"/>
      <c r="G51" s="874"/>
      <c r="H51" s="874"/>
      <c r="I51" s="905"/>
      <c r="J51" s="906"/>
      <c r="K51" s="848"/>
      <c r="L51" s="850"/>
      <c r="M51" s="50"/>
      <c r="N51" s="11"/>
      <c r="O51" s="11"/>
      <c r="P51" s="11"/>
      <c r="Q51" s="11"/>
      <c r="R51" s="4"/>
      <c r="S51" s="4"/>
      <c r="T51" s="4"/>
      <c r="U51" s="4"/>
      <c r="V51" s="4"/>
      <c r="W51" s="4"/>
      <c r="X51" s="4"/>
      <c r="Y51" s="4"/>
      <c r="Z51" s="4"/>
      <c r="AA51" s="4"/>
      <c r="AB51" s="4"/>
      <c r="AC51" s="4"/>
      <c r="AD51" s="4"/>
      <c r="AE51" s="4"/>
      <c r="AF51" s="4"/>
    </row>
    <row r="52" spans="1:32" ht="18.649999999999999" customHeight="1" x14ac:dyDescent="0.35">
      <c r="A52" s="261">
        <v>-3</v>
      </c>
      <c r="B52" s="887"/>
      <c r="C52" s="887"/>
      <c r="D52" s="887"/>
      <c r="E52" s="887"/>
      <c r="F52" s="874"/>
      <c r="G52" s="874"/>
      <c r="H52" s="874"/>
      <c r="I52" s="905"/>
      <c r="J52" s="906"/>
      <c r="K52" s="848"/>
      <c r="L52" s="850"/>
      <c r="M52" s="50"/>
      <c r="N52" s="11"/>
      <c r="O52" s="11"/>
      <c r="P52" s="11"/>
      <c r="Q52" s="11"/>
      <c r="R52" s="4"/>
      <c r="S52" s="4"/>
      <c r="T52" s="4"/>
      <c r="U52" s="4"/>
      <c r="V52" s="4"/>
      <c r="W52" s="4"/>
      <c r="X52" s="4"/>
      <c r="Y52" s="4"/>
      <c r="Z52" s="4"/>
      <c r="AA52" s="4"/>
      <c r="AB52" s="4"/>
      <c r="AC52" s="4"/>
      <c r="AD52" s="4"/>
      <c r="AE52" s="4"/>
      <c r="AF52" s="4"/>
    </row>
    <row r="53" spans="1:32" ht="18.649999999999999" customHeight="1" x14ac:dyDescent="0.35">
      <c r="A53" s="261">
        <v>-4</v>
      </c>
      <c r="B53" s="887"/>
      <c r="C53" s="887"/>
      <c r="D53" s="887"/>
      <c r="E53" s="887"/>
      <c r="F53" s="875"/>
      <c r="G53" s="875"/>
      <c r="H53" s="875"/>
      <c r="I53" s="907"/>
      <c r="J53" s="908"/>
      <c r="K53" s="876"/>
      <c r="L53" s="878"/>
      <c r="M53" s="50"/>
    </row>
    <row r="54" spans="1:32" ht="18.649999999999999" customHeight="1" x14ac:dyDescent="0.35">
      <c r="A54" s="261">
        <v>-5</v>
      </c>
      <c r="B54" s="887"/>
      <c r="C54" s="887"/>
      <c r="D54" s="887"/>
      <c r="E54" s="887"/>
      <c r="F54" s="909"/>
      <c r="G54" s="909"/>
      <c r="H54" s="909"/>
      <c r="I54" s="890"/>
      <c r="J54" s="891"/>
      <c r="K54" s="885"/>
      <c r="L54" s="886"/>
      <c r="M54" s="50"/>
    </row>
    <row r="55" spans="1:32" ht="8.5" customHeight="1" x14ac:dyDescent="0.35">
      <c r="A55" s="873"/>
      <c r="B55" s="873"/>
      <c r="C55" s="873"/>
      <c r="D55" s="873"/>
      <c r="E55" s="873"/>
      <c r="F55" s="873"/>
      <c r="G55" s="873"/>
      <c r="H55" s="873"/>
      <c r="I55" s="873"/>
      <c r="J55" s="873"/>
      <c r="K55" s="873"/>
      <c r="L55" s="873"/>
      <c r="M55" s="873"/>
    </row>
    <row r="56" spans="1:32" ht="3.65" customHeight="1" x14ac:dyDescent="0.35">
      <c r="A56" s="346"/>
      <c r="B56" s="346"/>
      <c r="C56" s="346"/>
      <c r="D56" s="346"/>
      <c r="E56" s="346"/>
      <c r="F56" s="346"/>
      <c r="G56" s="346"/>
      <c r="H56" s="346"/>
      <c r="I56" s="346"/>
      <c r="J56" s="346"/>
      <c r="K56" s="346"/>
      <c r="L56" s="346"/>
      <c r="M56" s="346"/>
    </row>
    <row r="57" spans="1:32" ht="26.15" customHeight="1" x14ac:dyDescent="0.35">
      <c r="A57" s="854" t="s">
        <v>273</v>
      </c>
      <c r="B57" s="854"/>
      <c r="C57" s="854"/>
      <c r="D57" s="854"/>
      <c r="E57" s="854"/>
      <c r="F57" s="854"/>
      <c r="G57" s="854"/>
      <c r="H57" s="854"/>
      <c r="I57" s="854"/>
      <c r="J57" s="854"/>
      <c r="K57" s="854"/>
      <c r="L57" s="854"/>
      <c r="M57" s="854"/>
    </row>
    <row r="58" spans="1:32" ht="20.5" customHeight="1" x14ac:dyDescent="0.35">
      <c r="A58" s="30"/>
      <c r="B58" s="888" t="s">
        <v>65</v>
      </c>
      <c r="C58" s="888"/>
      <c r="D58" s="888"/>
      <c r="E58" s="888" t="s">
        <v>66</v>
      </c>
      <c r="F58" s="888"/>
      <c r="G58" s="888"/>
      <c r="H58" s="888"/>
      <c r="I58" s="888"/>
      <c r="J58" s="888"/>
      <c r="K58" s="888"/>
      <c r="L58" s="888" t="s">
        <v>67</v>
      </c>
      <c r="M58" s="888"/>
    </row>
    <row r="59" spans="1:32" ht="18.649999999999999" customHeight="1" x14ac:dyDescent="0.35">
      <c r="A59" s="261" cm="1">
        <f t="array" ref="A59:A63">ROW()-ROW(A59:A63)-1</f>
        <v>-1</v>
      </c>
      <c r="B59" s="848"/>
      <c r="C59" s="849"/>
      <c r="D59" s="850"/>
      <c r="E59" s="848"/>
      <c r="F59" s="849"/>
      <c r="G59" s="849"/>
      <c r="H59" s="849"/>
      <c r="I59" s="849"/>
      <c r="J59" s="849"/>
      <c r="K59" s="850"/>
      <c r="L59" s="876"/>
      <c r="M59" s="878"/>
    </row>
    <row r="60" spans="1:32" ht="18.649999999999999" customHeight="1" x14ac:dyDescent="0.35">
      <c r="A60" s="261">
        <v>-2</v>
      </c>
      <c r="B60" s="848"/>
      <c r="C60" s="849"/>
      <c r="D60" s="850"/>
      <c r="E60" s="848"/>
      <c r="F60" s="849"/>
      <c r="G60" s="849"/>
      <c r="H60" s="849"/>
      <c r="I60" s="849"/>
      <c r="J60" s="849"/>
      <c r="K60" s="850"/>
      <c r="L60" s="876"/>
      <c r="M60" s="878"/>
    </row>
    <row r="61" spans="1:32" ht="18.649999999999999" customHeight="1" x14ac:dyDescent="0.35">
      <c r="A61" s="261">
        <v>-3</v>
      </c>
      <c r="B61" s="848"/>
      <c r="C61" s="849"/>
      <c r="D61" s="850"/>
      <c r="E61" s="848"/>
      <c r="F61" s="849"/>
      <c r="G61" s="849"/>
      <c r="H61" s="849"/>
      <c r="I61" s="849"/>
      <c r="J61" s="849"/>
      <c r="K61" s="850"/>
      <c r="L61" s="876"/>
      <c r="M61" s="878"/>
    </row>
    <row r="62" spans="1:32" ht="18.649999999999999" customHeight="1" x14ac:dyDescent="0.35">
      <c r="A62" s="261">
        <v>-4</v>
      </c>
      <c r="B62" s="848"/>
      <c r="C62" s="849"/>
      <c r="D62" s="850"/>
      <c r="E62" s="848"/>
      <c r="F62" s="849"/>
      <c r="G62" s="849"/>
      <c r="H62" s="849"/>
      <c r="I62" s="849"/>
      <c r="J62" s="849"/>
      <c r="K62" s="850"/>
      <c r="L62" s="876"/>
      <c r="M62" s="878"/>
    </row>
    <row r="63" spans="1:32" ht="18.649999999999999" customHeight="1" x14ac:dyDescent="0.35">
      <c r="A63" s="261">
        <v>-5</v>
      </c>
      <c r="B63" s="848"/>
      <c r="C63" s="849"/>
      <c r="D63" s="850"/>
      <c r="E63" s="848"/>
      <c r="F63" s="849"/>
      <c r="G63" s="849"/>
      <c r="H63" s="849"/>
      <c r="I63" s="849"/>
      <c r="J63" s="849"/>
      <c r="K63" s="850"/>
      <c r="L63" s="876"/>
      <c r="M63" s="878"/>
    </row>
    <row r="64" spans="1:32" ht="9.65" customHeight="1" x14ac:dyDescent="0.35">
      <c r="A64" s="873"/>
      <c r="B64" s="873"/>
      <c r="C64" s="873"/>
      <c r="D64" s="873"/>
      <c r="E64" s="873"/>
      <c r="F64" s="873"/>
      <c r="G64" s="873"/>
      <c r="H64" s="873"/>
      <c r="I64" s="873"/>
      <c r="J64" s="873"/>
      <c r="K64" s="873"/>
      <c r="L64" s="873"/>
      <c r="M64" s="873"/>
    </row>
    <row r="65" spans="1:13" ht="3.65" customHeight="1" x14ac:dyDescent="0.35">
      <c r="A65" s="346"/>
      <c r="B65" s="346"/>
      <c r="C65" s="346"/>
      <c r="D65" s="346"/>
      <c r="E65" s="346"/>
      <c r="F65" s="346"/>
      <c r="G65" s="346"/>
      <c r="H65" s="346"/>
      <c r="I65" s="346"/>
      <c r="J65" s="346"/>
      <c r="K65" s="346"/>
      <c r="L65" s="346"/>
      <c r="M65" s="346"/>
    </row>
    <row r="66" spans="1:13" ht="26.15" customHeight="1" x14ac:dyDescent="0.35">
      <c r="A66" s="854" t="s">
        <v>491</v>
      </c>
      <c r="B66" s="854"/>
      <c r="C66" s="854"/>
      <c r="D66" s="854"/>
      <c r="E66" s="854"/>
      <c r="F66" s="854"/>
      <c r="G66" s="854"/>
      <c r="H66" s="854"/>
      <c r="I66" s="854"/>
      <c r="J66" s="854"/>
      <c r="K66" s="854"/>
      <c r="L66" s="854"/>
      <c r="M66" s="854"/>
    </row>
    <row r="67" spans="1:13" ht="20.149999999999999" customHeight="1" x14ac:dyDescent="0.35">
      <c r="A67" s="30"/>
      <c r="B67" s="879" t="s">
        <v>485</v>
      </c>
      <c r="C67" s="881"/>
      <c r="D67" s="879" t="s">
        <v>486</v>
      </c>
      <c r="E67" s="880"/>
      <c r="F67" s="881"/>
      <c r="G67" s="615" t="s">
        <v>487</v>
      </c>
      <c r="H67" s="616"/>
      <c r="I67" s="616"/>
      <c r="J67" s="629"/>
      <c r="K67" s="615" t="s">
        <v>488</v>
      </c>
      <c r="L67" s="616"/>
      <c r="M67" s="629"/>
    </row>
    <row r="68" spans="1:13" ht="18.649999999999999" customHeight="1" x14ac:dyDescent="0.35">
      <c r="A68" s="261" cm="1">
        <f t="array" ref="A68:A72">ROW()-ROW(A68:A72)-1</f>
        <v>-1</v>
      </c>
      <c r="B68" s="859"/>
      <c r="C68" s="860"/>
      <c r="D68" s="882"/>
      <c r="E68" s="883"/>
      <c r="F68" s="884"/>
      <c r="G68" s="848"/>
      <c r="H68" s="849"/>
      <c r="I68" s="849"/>
      <c r="J68" s="850"/>
      <c r="K68" s="876"/>
      <c r="L68" s="877"/>
      <c r="M68" s="878"/>
    </row>
    <row r="69" spans="1:13" ht="18.649999999999999" customHeight="1" x14ac:dyDescent="0.35">
      <c r="A69" s="261">
        <v>-2</v>
      </c>
      <c r="B69" s="859"/>
      <c r="C69" s="860"/>
      <c r="D69" s="882"/>
      <c r="E69" s="883"/>
      <c r="F69" s="884"/>
      <c r="G69" s="848"/>
      <c r="H69" s="849"/>
      <c r="I69" s="849"/>
      <c r="J69" s="850"/>
      <c r="K69" s="876"/>
      <c r="L69" s="877"/>
      <c r="M69" s="878"/>
    </row>
    <row r="70" spans="1:13" ht="18.649999999999999" customHeight="1" x14ac:dyDescent="0.35">
      <c r="A70" s="261">
        <v>-3</v>
      </c>
      <c r="B70" s="859"/>
      <c r="C70" s="860"/>
      <c r="D70" s="882"/>
      <c r="E70" s="883"/>
      <c r="F70" s="884"/>
      <c r="G70" s="848"/>
      <c r="H70" s="849"/>
      <c r="I70" s="849"/>
      <c r="J70" s="850"/>
      <c r="K70" s="876"/>
      <c r="L70" s="877"/>
      <c r="M70" s="878"/>
    </row>
    <row r="71" spans="1:13" ht="18.649999999999999" customHeight="1" x14ac:dyDescent="0.35">
      <c r="A71" s="261">
        <v>-4</v>
      </c>
      <c r="B71" s="859"/>
      <c r="C71" s="860"/>
      <c r="D71" s="882"/>
      <c r="E71" s="883"/>
      <c r="F71" s="884"/>
      <c r="G71" s="848"/>
      <c r="H71" s="849"/>
      <c r="I71" s="849"/>
      <c r="J71" s="850"/>
      <c r="K71" s="876"/>
      <c r="L71" s="877"/>
      <c r="M71" s="878"/>
    </row>
    <row r="72" spans="1:13" ht="18.649999999999999" customHeight="1" x14ac:dyDescent="0.35">
      <c r="A72" s="261">
        <v>-5</v>
      </c>
      <c r="B72" s="859"/>
      <c r="C72" s="860"/>
      <c r="D72" s="882"/>
      <c r="E72" s="883"/>
      <c r="F72" s="884"/>
      <c r="G72" s="848"/>
      <c r="H72" s="849"/>
      <c r="I72" s="849"/>
      <c r="J72" s="850"/>
      <c r="K72" s="876"/>
      <c r="L72" s="877"/>
      <c r="M72" s="878"/>
    </row>
    <row r="73" spans="1:13" ht="7.4" customHeight="1" x14ac:dyDescent="0.35">
      <c r="A73" s="873"/>
      <c r="B73" s="873"/>
      <c r="C73" s="873"/>
      <c r="D73" s="873"/>
      <c r="E73" s="873"/>
      <c r="F73" s="873"/>
      <c r="G73" s="873"/>
      <c r="H73" s="873"/>
      <c r="I73" s="873"/>
      <c r="J73" s="873"/>
      <c r="K73" s="873"/>
      <c r="L73" s="873"/>
      <c r="M73" s="873"/>
    </row>
    <row r="74" spans="1:13" ht="6" customHeight="1" x14ac:dyDescent="0.35">
      <c r="A74" s="346"/>
      <c r="B74" s="346"/>
      <c r="C74" s="346"/>
      <c r="D74" s="346"/>
      <c r="E74" s="346"/>
      <c r="F74" s="346"/>
      <c r="G74" s="346"/>
      <c r="H74" s="346"/>
      <c r="I74" s="346"/>
      <c r="J74" s="346"/>
      <c r="K74" s="346"/>
      <c r="L74" s="346"/>
      <c r="M74" s="346"/>
    </row>
    <row r="75" spans="1:13" ht="26.15" customHeight="1" x14ac:dyDescent="0.35">
      <c r="A75" s="854" t="s">
        <v>278</v>
      </c>
      <c r="B75" s="854"/>
      <c r="C75" s="854"/>
      <c r="D75" s="854"/>
      <c r="E75" s="854"/>
      <c r="F75" s="854"/>
      <c r="G75" s="854"/>
      <c r="H75" s="854"/>
      <c r="I75" s="854"/>
      <c r="J75" s="854"/>
      <c r="K75" s="854"/>
      <c r="L75" s="854"/>
      <c r="M75" s="854"/>
    </row>
    <row r="76" spans="1:13" ht="18.649999999999999" customHeight="1" x14ac:dyDescent="0.35">
      <c r="A76" s="912"/>
      <c r="B76" s="610" t="s">
        <v>279</v>
      </c>
      <c r="C76" s="913"/>
      <c r="D76" s="914" t="s">
        <v>68</v>
      </c>
      <c r="E76" s="915"/>
      <c r="F76" s="916"/>
      <c r="G76" s="610" t="s">
        <v>771</v>
      </c>
      <c r="H76" s="913"/>
      <c r="I76" s="610" t="s">
        <v>796</v>
      </c>
      <c r="J76" s="913"/>
      <c r="K76" s="869" t="s">
        <v>795</v>
      </c>
      <c r="L76" s="870"/>
      <c r="M76" s="871" t="s">
        <v>772</v>
      </c>
    </row>
    <row r="77" spans="1:13" ht="18.649999999999999" customHeight="1" x14ac:dyDescent="0.35">
      <c r="A77" s="898"/>
      <c r="B77" s="615"/>
      <c r="C77" s="629"/>
      <c r="D77" s="910" t="s">
        <v>58</v>
      </c>
      <c r="E77" s="911"/>
      <c r="F77" s="37" t="s">
        <v>70</v>
      </c>
      <c r="G77" s="615"/>
      <c r="H77" s="629"/>
      <c r="I77" s="615"/>
      <c r="J77" s="629"/>
      <c r="K77" s="37" t="s">
        <v>794</v>
      </c>
      <c r="L77" s="37" t="s">
        <v>793</v>
      </c>
      <c r="M77" s="872"/>
    </row>
    <row r="78" spans="1:13" ht="18.649999999999999" customHeight="1" x14ac:dyDescent="0.35">
      <c r="A78" s="261" cm="1">
        <f t="array" ref="A78:A82">ROW()-ROW(A78:A82)-1</f>
        <v>-1</v>
      </c>
      <c r="B78" s="848"/>
      <c r="C78" s="850"/>
      <c r="D78" s="833"/>
      <c r="E78" s="850"/>
      <c r="F78" s="41"/>
      <c r="G78" s="833"/>
      <c r="H78" s="850"/>
      <c r="I78" s="848"/>
      <c r="J78" s="850"/>
      <c r="K78" s="42"/>
      <c r="L78" s="42"/>
      <c r="M78" s="42"/>
    </row>
    <row r="79" spans="1:13" ht="18.649999999999999" customHeight="1" x14ac:dyDescent="0.35">
      <c r="A79" s="261">
        <v>-2</v>
      </c>
      <c r="B79" s="848"/>
      <c r="C79" s="850"/>
      <c r="D79" s="848"/>
      <c r="E79" s="850"/>
      <c r="F79" s="41"/>
      <c r="G79" s="848"/>
      <c r="H79" s="850"/>
      <c r="I79" s="848"/>
      <c r="J79" s="850"/>
      <c r="K79" s="42"/>
      <c r="L79" s="42"/>
      <c r="M79" s="42"/>
    </row>
    <row r="80" spans="1:13" ht="18.649999999999999" customHeight="1" x14ac:dyDescent="0.35">
      <c r="A80" s="261">
        <v>-3</v>
      </c>
      <c r="B80" s="848"/>
      <c r="C80" s="850"/>
      <c r="D80" s="848"/>
      <c r="E80" s="850"/>
      <c r="F80" s="41"/>
      <c r="G80" s="848"/>
      <c r="H80" s="850"/>
      <c r="I80" s="848"/>
      <c r="J80" s="850"/>
      <c r="K80" s="42"/>
      <c r="L80" s="42"/>
      <c r="M80" s="42"/>
    </row>
    <row r="81" spans="1:13" ht="18.649999999999999" customHeight="1" x14ac:dyDescent="0.35">
      <c r="A81" s="261">
        <v>-4</v>
      </c>
      <c r="B81" s="848"/>
      <c r="C81" s="850"/>
      <c r="D81" s="848"/>
      <c r="E81" s="850"/>
      <c r="F81" s="41"/>
      <c r="G81" s="848"/>
      <c r="H81" s="850"/>
      <c r="I81" s="848"/>
      <c r="J81" s="850"/>
      <c r="K81" s="42"/>
      <c r="L81" s="42"/>
      <c r="M81" s="42"/>
    </row>
    <row r="82" spans="1:13" ht="18.649999999999999" customHeight="1" x14ac:dyDescent="0.35">
      <c r="A82" s="261">
        <v>-5</v>
      </c>
      <c r="B82" s="848"/>
      <c r="C82" s="850"/>
      <c r="D82" s="848"/>
      <c r="E82" s="850"/>
      <c r="F82" s="41"/>
      <c r="G82" s="848"/>
      <c r="H82" s="850"/>
      <c r="I82" s="848"/>
      <c r="J82" s="850"/>
      <c r="K82" s="42"/>
      <c r="L82" s="42"/>
      <c r="M82" s="42"/>
    </row>
    <row r="83" spans="1:13" ht="5.5" customHeight="1" x14ac:dyDescent="0.35">
      <c r="A83" s="873"/>
      <c r="B83" s="873"/>
      <c r="C83" s="873"/>
      <c r="D83" s="873"/>
      <c r="E83" s="873"/>
      <c r="F83" s="873"/>
      <c r="G83" s="873"/>
      <c r="H83" s="873"/>
      <c r="I83" s="873"/>
      <c r="J83" s="873"/>
      <c r="K83" s="873"/>
      <c r="L83" s="873"/>
      <c r="M83" s="873"/>
    </row>
    <row r="84" spans="1:13" ht="31.75" customHeight="1" x14ac:dyDescent="0.35"/>
    <row r="85" spans="1:13" ht="26.15" customHeight="1" x14ac:dyDescent="0.35">
      <c r="A85" s="917" t="s">
        <v>277</v>
      </c>
      <c r="B85" s="917"/>
      <c r="C85" s="917"/>
      <c r="D85" s="917"/>
      <c r="E85" s="917"/>
      <c r="F85" s="917"/>
      <c r="G85" s="917"/>
      <c r="H85" s="917"/>
      <c r="I85" s="917"/>
      <c r="J85" s="917"/>
      <c r="K85" s="917"/>
      <c r="L85" s="917"/>
      <c r="M85" s="917"/>
    </row>
    <row r="86" spans="1:13" ht="89.5" customHeight="1" x14ac:dyDescent="0.35">
      <c r="A86" s="30"/>
      <c r="B86" s="615" t="s">
        <v>788</v>
      </c>
      <c r="C86" s="629"/>
      <c r="D86" s="615" t="s">
        <v>690</v>
      </c>
      <c r="E86" s="629"/>
      <c r="F86" s="103" t="s">
        <v>789</v>
      </c>
      <c r="G86" s="615" t="s">
        <v>608</v>
      </c>
      <c r="H86" s="629"/>
      <c r="I86" s="615" t="s">
        <v>455</v>
      </c>
      <c r="J86" s="629"/>
      <c r="K86" s="114" t="s">
        <v>280</v>
      </c>
      <c r="L86" s="114" t="s">
        <v>790</v>
      </c>
      <c r="M86" s="114" t="s">
        <v>791</v>
      </c>
    </row>
    <row r="87" spans="1:13" ht="18.649999999999999" customHeight="1" x14ac:dyDescent="0.35">
      <c r="A87" s="261" cm="1">
        <f t="array" ref="A87:A91">ROW()-ROW(A87:A91)-1</f>
        <v>-1</v>
      </c>
      <c r="B87" s="848"/>
      <c r="C87" s="850"/>
      <c r="D87" s="848"/>
      <c r="E87" s="850"/>
      <c r="F87" s="41"/>
      <c r="G87" s="848"/>
      <c r="H87" s="850"/>
      <c r="I87" s="848"/>
      <c r="J87" s="850"/>
      <c r="K87" s="41"/>
      <c r="L87" s="41"/>
      <c r="M87" s="41"/>
    </row>
    <row r="88" spans="1:13" ht="18.649999999999999" customHeight="1" x14ac:dyDescent="0.35">
      <c r="A88" s="261">
        <v>-2</v>
      </c>
      <c r="B88" s="848"/>
      <c r="C88" s="850"/>
      <c r="D88" s="848"/>
      <c r="E88" s="850"/>
      <c r="F88" s="41"/>
      <c r="G88" s="848"/>
      <c r="H88" s="850"/>
      <c r="I88" s="848"/>
      <c r="J88" s="850"/>
      <c r="K88" s="41"/>
      <c r="L88" s="41"/>
      <c r="M88" s="41"/>
    </row>
    <row r="89" spans="1:13" ht="18.649999999999999" customHeight="1" x14ac:dyDescent="0.35">
      <c r="A89" s="261">
        <v>-3</v>
      </c>
      <c r="B89" s="848"/>
      <c r="C89" s="850"/>
      <c r="D89" s="848"/>
      <c r="E89" s="850"/>
      <c r="F89" s="41"/>
      <c r="G89" s="848"/>
      <c r="H89" s="850"/>
      <c r="I89" s="848"/>
      <c r="J89" s="850"/>
      <c r="K89" s="41"/>
      <c r="L89" s="41"/>
      <c r="M89" s="41"/>
    </row>
    <row r="90" spans="1:13" ht="18.649999999999999" customHeight="1" x14ac:dyDescent="0.35">
      <c r="A90" s="261">
        <v>-4</v>
      </c>
      <c r="B90" s="848"/>
      <c r="C90" s="850"/>
      <c r="D90" s="848"/>
      <c r="E90" s="850"/>
      <c r="F90" s="41"/>
      <c r="G90" s="848"/>
      <c r="H90" s="850"/>
      <c r="I90" s="848"/>
      <c r="J90" s="850"/>
      <c r="K90" s="41"/>
      <c r="L90" s="41"/>
      <c r="M90" s="41"/>
    </row>
    <row r="91" spans="1:13" ht="18.649999999999999" customHeight="1" x14ac:dyDescent="0.35">
      <c r="A91" s="261">
        <v>-5</v>
      </c>
      <c r="B91" s="848"/>
      <c r="C91" s="850"/>
      <c r="D91" s="848"/>
      <c r="E91" s="850"/>
      <c r="F91" s="41"/>
      <c r="G91" s="848"/>
      <c r="H91" s="850"/>
      <c r="I91" s="848"/>
      <c r="J91" s="850"/>
      <c r="K91" s="41"/>
      <c r="L91" s="41"/>
      <c r="M91" s="41"/>
    </row>
    <row r="92" spans="1:13" ht="64.400000000000006" customHeight="1" x14ac:dyDescent="0.35"/>
    <row r="93" spans="1:13" ht="15" customHeight="1" x14ac:dyDescent="0.35"/>
    <row r="94" spans="1:13" ht="19.399999999999999" customHeight="1" x14ac:dyDescent="0.35">
      <c r="A94" s="917" t="s">
        <v>385</v>
      </c>
      <c r="B94" s="917"/>
      <c r="C94" s="917"/>
      <c r="D94" s="917"/>
      <c r="E94" s="917"/>
      <c r="F94" s="917"/>
      <c r="G94" s="917"/>
      <c r="H94" s="917"/>
      <c r="I94" s="917"/>
      <c r="J94" s="917"/>
      <c r="K94" s="917"/>
      <c r="L94" s="917"/>
      <c r="M94" s="917"/>
    </row>
    <row r="95" spans="1:13" ht="25.5" customHeight="1" x14ac:dyDescent="0.35">
      <c r="A95" s="30"/>
      <c r="B95" s="879" t="s">
        <v>386</v>
      </c>
      <c r="C95" s="881"/>
      <c r="D95" s="879" t="s">
        <v>78</v>
      </c>
      <c r="E95" s="881"/>
      <c r="F95" s="177" t="s">
        <v>387</v>
      </c>
      <c r="G95" s="879" t="s">
        <v>391</v>
      </c>
      <c r="H95" s="881"/>
      <c r="I95" s="879" t="s">
        <v>388</v>
      </c>
      <c r="J95" s="881"/>
      <c r="K95" s="178" t="s">
        <v>723</v>
      </c>
      <c r="L95" s="178" t="s">
        <v>389</v>
      </c>
      <c r="M95" s="178" t="s">
        <v>390</v>
      </c>
    </row>
    <row r="96" spans="1:13" ht="19.399999999999999" customHeight="1" x14ac:dyDescent="0.35">
      <c r="A96" s="261" cm="1">
        <f t="array" ref="A96:A100">ROW()-ROW(A96:A100)-1</f>
        <v>-1</v>
      </c>
      <c r="B96" s="833"/>
      <c r="C96" s="834"/>
      <c r="D96" s="833"/>
      <c r="E96" s="834"/>
      <c r="F96" s="174"/>
      <c r="G96" s="833"/>
      <c r="H96" s="834"/>
      <c r="I96" s="833"/>
      <c r="J96" s="834"/>
      <c r="K96" s="174"/>
      <c r="L96" s="174"/>
      <c r="M96" s="174"/>
    </row>
    <row r="97" spans="1:13" ht="19.399999999999999" customHeight="1" x14ac:dyDescent="0.35">
      <c r="A97" s="261">
        <v>-2</v>
      </c>
      <c r="B97" s="833"/>
      <c r="C97" s="834"/>
      <c r="D97" s="833"/>
      <c r="E97" s="834"/>
      <c r="F97" s="174"/>
      <c r="G97" s="833"/>
      <c r="H97" s="834"/>
      <c r="I97" s="833"/>
      <c r="J97" s="834"/>
      <c r="K97" s="174"/>
      <c r="L97" s="174"/>
      <c r="M97" s="174"/>
    </row>
    <row r="98" spans="1:13" ht="19.399999999999999" customHeight="1" x14ac:dyDescent="0.35">
      <c r="A98" s="261">
        <v>-3</v>
      </c>
      <c r="B98" s="833"/>
      <c r="C98" s="834"/>
      <c r="D98" s="833"/>
      <c r="E98" s="834"/>
      <c r="F98" s="174"/>
      <c r="G98" s="833"/>
      <c r="H98" s="834"/>
      <c r="I98" s="833"/>
      <c r="J98" s="834"/>
      <c r="K98" s="174"/>
      <c r="L98" s="174"/>
      <c r="M98" s="174"/>
    </row>
    <row r="99" spans="1:13" ht="19.399999999999999" customHeight="1" x14ac:dyDescent="0.35">
      <c r="A99" s="261">
        <v>-4</v>
      </c>
      <c r="B99" s="833"/>
      <c r="C99" s="834"/>
      <c r="D99" s="833"/>
      <c r="E99" s="834"/>
      <c r="F99" s="174"/>
      <c r="G99" s="833"/>
      <c r="H99" s="834"/>
      <c r="I99" s="833"/>
      <c r="J99" s="834"/>
      <c r="K99" s="174"/>
      <c r="L99" s="174"/>
      <c r="M99" s="174"/>
    </row>
    <row r="100" spans="1:13" ht="19.399999999999999" customHeight="1" x14ac:dyDescent="0.35">
      <c r="A100" s="261">
        <v>-5</v>
      </c>
      <c r="B100" s="833"/>
      <c r="C100" s="834"/>
      <c r="D100" s="833"/>
      <c r="E100" s="834"/>
      <c r="F100" s="174"/>
      <c r="G100" s="833"/>
      <c r="H100" s="834"/>
      <c r="I100" s="833"/>
      <c r="J100" s="834"/>
      <c r="K100" s="174"/>
      <c r="L100" s="174"/>
      <c r="M100" s="174"/>
    </row>
    <row r="101" spans="1:13" ht="6.65" customHeight="1" x14ac:dyDescent="0.35"/>
    <row r="102" spans="1:13" ht="2.5" customHeight="1" x14ac:dyDescent="0.35"/>
    <row r="103" spans="1:13" ht="26.15" customHeight="1" x14ac:dyDescent="0.35">
      <c r="A103" s="854" t="s">
        <v>437</v>
      </c>
      <c r="B103" s="854"/>
      <c r="C103" s="854"/>
      <c r="D103" s="854"/>
      <c r="E103" s="854"/>
      <c r="F103" s="854"/>
      <c r="G103" s="854"/>
      <c r="H103" s="854"/>
      <c r="I103" s="854"/>
      <c r="J103" s="854"/>
      <c r="K103" s="854"/>
      <c r="L103" s="854"/>
      <c r="M103" s="854"/>
    </row>
    <row r="104" spans="1:13" ht="26.15" customHeight="1" x14ac:dyDescent="0.35">
      <c r="A104" s="30"/>
      <c r="B104" s="851" t="s">
        <v>72</v>
      </c>
      <c r="C104" s="853"/>
      <c r="D104" s="853"/>
      <c r="E104" s="852"/>
      <c r="F104" s="851" t="s">
        <v>73</v>
      </c>
      <c r="G104" s="853"/>
      <c r="H104" s="852"/>
      <c r="I104" s="851" t="s">
        <v>74</v>
      </c>
      <c r="J104" s="852"/>
      <c r="K104" s="36" t="s">
        <v>75</v>
      </c>
      <c r="L104" s="615" t="s">
        <v>281</v>
      </c>
      <c r="M104" s="629"/>
    </row>
    <row r="105" spans="1:13" ht="18.649999999999999" customHeight="1" x14ac:dyDescent="0.35">
      <c r="A105" s="261" cm="1">
        <f t="array" ref="A105:A109">ROW()-ROW(A105:A109)-1</f>
        <v>-1</v>
      </c>
      <c r="B105" s="876"/>
      <c r="C105" s="877"/>
      <c r="D105" s="877"/>
      <c r="E105" s="878"/>
      <c r="F105" s="876"/>
      <c r="G105" s="877"/>
      <c r="H105" s="878"/>
      <c r="I105" s="876"/>
      <c r="J105" s="878"/>
      <c r="K105" s="42"/>
      <c r="L105" s="876"/>
      <c r="M105" s="878"/>
    </row>
    <row r="106" spans="1:13" ht="18.649999999999999" customHeight="1" x14ac:dyDescent="0.35">
      <c r="A106" s="261">
        <v>-2</v>
      </c>
      <c r="B106" s="876"/>
      <c r="C106" s="877"/>
      <c r="D106" s="877"/>
      <c r="E106" s="878"/>
      <c r="F106" s="876"/>
      <c r="G106" s="877"/>
      <c r="H106" s="878"/>
      <c r="I106" s="876"/>
      <c r="J106" s="878"/>
      <c r="K106" s="42"/>
      <c r="L106" s="876"/>
      <c r="M106" s="878"/>
    </row>
    <row r="107" spans="1:13" ht="18.649999999999999" customHeight="1" x14ac:dyDescent="0.35">
      <c r="A107" s="261">
        <v>-3</v>
      </c>
      <c r="B107" s="876"/>
      <c r="C107" s="877"/>
      <c r="D107" s="877"/>
      <c r="E107" s="878"/>
      <c r="F107" s="876"/>
      <c r="G107" s="877"/>
      <c r="H107" s="878"/>
      <c r="I107" s="876"/>
      <c r="J107" s="878"/>
      <c r="K107" s="42"/>
      <c r="L107" s="876"/>
      <c r="M107" s="878"/>
    </row>
    <row r="108" spans="1:13" ht="18.649999999999999" customHeight="1" x14ac:dyDescent="0.35">
      <c r="A108" s="261">
        <v>-4</v>
      </c>
      <c r="B108" s="876"/>
      <c r="C108" s="877"/>
      <c r="D108" s="877"/>
      <c r="E108" s="878"/>
      <c r="F108" s="876"/>
      <c r="G108" s="877"/>
      <c r="H108" s="878"/>
      <c r="I108" s="876"/>
      <c r="J108" s="878"/>
      <c r="K108" s="42"/>
      <c r="L108" s="876"/>
      <c r="M108" s="878"/>
    </row>
    <row r="109" spans="1:13" ht="18.649999999999999" customHeight="1" x14ac:dyDescent="0.35">
      <c r="A109" s="261">
        <v>-5</v>
      </c>
      <c r="B109" s="876"/>
      <c r="C109" s="877"/>
      <c r="D109" s="877"/>
      <c r="E109" s="878"/>
      <c r="F109" s="876"/>
      <c r="G109" s="877"/>
      <c r="H109" s="878"/>
      <c r="I109" s="876"/>
      <c r="J109" s="878"/>
      <c r="K109" s="42"/>
      <c r="L109" s="876"/>
      <c r="M109" s="878"/>
    </row>
    <row r="110" spans="1:13" ht="4.4000000000000004" customHeight="1" x14ac:dyDescent="0.35">
      <c r="A110" s="873"/>
      <c r="B110" s="873"/>
      <c r="C110" s="873"/>
      <c r="D110" s="873"/>
      <c r="E110" s="873"/>
      <c r="F110" s="873"/>
      <c r="G110" s="873"/>
      <c r="H110" s="873"/>
      <c r="I110" s="873"/>
      <c r="J110" s="873"/>
      <c r="K110" s="873"/>
      <c r="L110" s="873"/>
      <c r="M110" s="873"/>
    </row>
    <row r="111" spans="1:13" ht="4.75" customHeight="1" x14ac:dyDescent="0.35">
      <c r="A111" s="346"/>
      <c r="B111" s="346"/>
      <c r="C111" s="346"/>
      <c r="D111" s="346"/>
      <c r="E111" s="346"/>
      <c r="F111" s="346"/>
      <c r="G111" s="346"/>
      <c r="H111" s="346"/>
      <c r="I111" s="346"/>
      <c r="J111" s="346"/>
      <c r="K111" s="346"/>
      <c r="L111" s="346"/>
      <c r="M111" s="346"/>
    </row>
    <row r="112" spans="1:13" x14ac:dyDescent="0.35">
      <c r="A112" s="625" t="s">
        <v>612</v>
      </c>
      <c r="B112" s="625"/>
      <c r="C112" s="625"/>
      <c r="D112" s="625"/>
      <c r="E112" s="625"/>
      <c r="F112" s="625"/>
      <c r="G112" s="625"/>
      <c r="H112" s="625"/>
      <c r="I112" s="625"/>
      <c r="J112" s="625"/>
      <c r="K112" s="625"/>
      <c r="L112" s="625"/>
      <c r="M112" s="625"/>
    </row>
    <row r="113" spans="1:13" ht="38.25" customHeight="1" x14ac:dyDescent="0.35">
      <c r="A113" s="278"/>
      <c r="B113" s="178" t="s">
        <v>836</v>
      </c>
      <c r="C113" s="615" t="s">
        <v>637</v>
      </c>
      <c r="D113" s="616"/>
      <c r="E113" s="616"/>
      <c r="F113" s="616"/>
      <c r="G113" s="629"/>
      <c r="H113" s="615" t="s">
        <v>354</v>
      </c>
      <c r="I113" s="629"/>
      <c r="J113" s="615" t="s">
        <v>517</v>
      </c>
      <c r="K113" s="616"/>
      <c r="L113" s="629"/>
      <c r="M113" s="114" t="s">
        <v>539</v>
      </c>
    </row>
    <row r="114" spans="1:13" ht="18" customHeight="1" x14ac:dyDescent="0.35">
      <c r="A114" s="261" cm="1">
        <f t="array" ref="A114:A118">ROW()-ROW(A114:A118)-1</f>
        <v>-1</v>
      </c>
      <c r="B114" s="48"/>
      <c r="C114" s="862"/>
      <c r="D114" s="863"/>
      <c r="E114" s="863"/>
      <c r="F114" s="863"/>
      <c r="G114" s="864"/>
      <c r="H114" s="857"/>
      <c r="I114" s="857"/>
      <c r="J114" s="858"/>
      <c r="K114" s="858"/>
      <c r="L114" s="858"/>
      <c r="M114" s="277"/>
    </row>
    <row r="115" spans="1:13" ht="18" customHeight="1" x14ac:dyDescent="0.35">
      <c r="A115" s="261">
        <v>-2</v>
      </c>
      <c r="B115" s="48"/>
      <c r="C115" s="859"/>
      <c r="D115" s="860"/>
      <c r="E115" s="860"/>
      <c r="F115" s="860"/>
      <c r="G115" s="861"/>
      <c r="H115" s="857"/>
      <c r="I115" s="857"/>
      <c r="J115" s="858"/>
      <c r="K115" s="858"/>
      <c r="L115" s="858"/>
      <c r="M115" s="277"/>
    </row>
    <row r="116" spans="1:13" ht="18" customHeight="1" x14ac:dyDescent="0.35">
      <c r="A116" s="261">
        <v>-3</v>
      </c>
      <c r="B116" s="48"/>
      <c r="C116" s="859"/>
      <c r="D116" s="860"/>
      <c r="E116" s="860"/>
      <c r="F116" s="860"/>
      <c r="G116" s="861"/>
      <c r="H116" s="857"/>
      <c r="I116" s="857"/>
      <c r="J116" s="858"/>
      <c r="K116" s="858"/>
      <c r="L116" s="858"/>
      <c r="M116" s="277"/>
    </row>
    <row r="117" spans="1:13" ht="18" customHeight="1" x14ac:dyDescent="0.35">
      <c r="A117" s="261">
        <v>-4</v>
      </c>
      <c r="B117" s="48"/>
      <c r="C117" s="859"/>
      <c r="D117" s="860"/>
      <c r="E117" s="860"/>
      <c r="F117" s="860"/>
      <c r="G117" s="861"/>
      <c r="H117" s="857"/>
      <c r="I117" s="857"/>
      <c r="J117" s="858"/>
      <c r="K117" s="858"/>
      <c r="L117" s="858"/>
      <c r="M117" s="277"/>
    </row>
    <row r="118" spans="1:13" ht="18" customHeight="1" x14ac:dyDescent="0.35">
      <c r="A118" s="261">
        <v>-5</v>
      </c>
      <c r="B118" s="48"/>
      <c r="C118" s="859"/>
      <c r="D118" s="860"/>
      <c r="E118" s="860"/>
      <c r="F118" s="860"/>
      <c r="G118" s="861"/>
      <c r="H118" s="857"/>
      <c r="I118" s="857"/>
      <c r="J118" s="858"/>
      <c r="K118" s="858"/>
      <c r="L118" s="858"/>
      <c r="M118" s="277"/>
    </row>
    <row r="119" spans="1:13" ht="11.5" customHeight="1" x14ac:dyDescent="0.35">
      <c r="A119" s="321"/>
      <c r="B119" s="171"/>
      <c r="C119" s="322"/>
      <c r="D119" s="322"/>
      <c r="E119" s="322"/>
      <c r="F119" s="322"/>
      <c r="G119" s="322"/>
      <c r="H119" s="322"/>
      <c r="I119" s="322"/>
      <c r="J119" s="323"/>
      <c r="K119" s="323"/>
      <c r="L119" s="323"/>
      <c r="M119" s="323"/>
    </row>
    <row r="120" spans="1:13" ht="15" customHeight="1" x14ac:dyDescent="0.35">
      <c r="A120" s="321"/>
      <c r="B120" s="171"/>
      <c r="C120" s="322"/>
      <c r="D120" s="322"/>
      <c r="E120" s="322"/>
      <c r="F120" s="322"/>
      <c r="G120" s="322"/>
      <c r="H120" s="322"/>
      <c r="I120" s="322"/>
      <c r="J120" s="323"/>
      <c r="K120" s="323"/>
      <c r="L120" s="323"/>
      <c r="M120" s="323"/>
    </row>
    <row r="121" spans="1:13" ht="26.15" customHeight="1" x14ac:dyDescent="0.35">
      <c r="A121" s="562" t="s">
        <v>441</v>
      </c>
      <c r="B121" s="562"/>
      <c r="C121" s="562"/>
      <c r="D121" s="562"/>
      <c r="E121" s="562"/>
      <c r="F121" s="562"/>
      <c r="G121" s="562"/>
      <c r="H121" s="562"/>
      <c r="I121" s="562"/>
      <c r="J121" s="562"/>
      <c r="K121" s="562"/>
      <c r="L121" s="562"/>
      <c r="M121" s="562"/>
    </row>
    <row r="122" spans="1:13" ht="26.15" customHeight="1" x14ac:dyDescent="0.35">
      <c r="A122" s="30"/>
      <c r="B122" s="879" t="s">
        <v>442</v>
      </c>
      <c r="C122" s="853"/>
      <c r="D122" s="853"/>
      <c r="E122" s="853"/>
      <c r="F122" s="852"/>
      <c r="G122" s="851" t="s">
        <v>76</v>
      </c>
      <c r="H122" s="852"/>
      <c r="I122" s="615" t="s">
        <v>282</v>
      </c>
      <c r="J122" s="629"/>
      <c r="K122" s="36" t="s">
        <v>75</v>
      </c>
      <c r="L122" s="35" t="s">
        <v>77</v>
      </c>
      <c r="M122" s="35" t="s">
        <v>837</v>
      </c>
    </row>
    <row r="123" spans="1:13" ht="18.649999999999999" customHeight="1" x14ac:dyDescent="0.35">
      <c r="A123" s="261" cm="1">
        <f t="array" ref="A123:A127">ROW()-ROW(A123:A127)-1</f>
        <v>-1</v>
      </c>
      <c r="B123" s="848"/>
      <c r="C123" s="849"/>
      <c r="D123" s="849"/>
      <c r="E123" s="849"/>
      <c r="F123" s="850"/>
      <c r="G123" s="848"/>
      <c r="H123" s="850"/>
      <c r="I123" s="918"/>
      <c r="J123" s="919"/>
      <c r="K123" s="42"/>
      <c r="L123" s="33"/>
      <c r="M123" s="33"/>
    </row>
    <row r="124" spans="1:13" ht="18.649999999999999" customHeight="1" x14ac:dyDescent="0.35">
      <c r="A124" s="261">
        <v>-2</v>
      </c>
      <c r="B124" s="848"/>
      <c r="C124" s="849"/>
      <c r="D124" s="849"/>
      <c r="E124" s="849"/>
      <c r="F124" s="850"/>
      <c r="G124" s="848"/>
      <c r="H124" s="850"/>
      <c r="I124" s="918"/>
      <c r="J124" s="919"/>
      <c r="K124" s="42"/>
      <c r="L124" s="33"/>
      <c r="M124" s="33"/>
    </row>
    <row r="125" spans="1:13" ht="18.649999999999999" customHeight="1" x14ac:dyDescent="0.35">
      <c r="A125" s="261">
        <v>-3</v>
      </c>
      <c r="B125" s="848"/>
      <c r="C125" s="849"/>
      <c r="D125" s="849"/>
      <c r="E125" s="849"/>
      <c r="F125" s="850"/>
      <c r="G125" s="848"/>
      <c r="H125" s="850"/>
      <c r="I125" s="918"/>
      <c r="J125" s="919"/>
      <c r="K125" s="42"/>
      <c r="L125" s="33"/>
      <c r="M125" s="33"/>
    </row>
    <row r="126" spans="1:13" ht="18.649999999999999" customHeight="1" x14ac:dyDescent="0.35">
      <c r="A126" s="261">
        <v>-4</v>
      </c>
      <c r="B126" s="848"/>
      <c r="C126" s="849"/>
      <c r="D126" s="849"/>
      <c r="E126" s="849"/>
      <c r="F126" s="850"/>
      <c r="G126" s="848"/>
      <c r="H126" s="850"/>
      <c r="I126" s="918"/>
      <c r="J126" s="919"/>
      <c r="K126" s="42"/>
      <c r="L126" s="33"/>
      <c r="M126" s="33"/>
    </row>
    <row r="127" spans="1:13" ht="18.649999999999999" customHeight="1" x14ac:dyDescent="0.35">
      <c r="A127" s="261">
        <v>-5</v>
      </c>
      <c r="B127" s="848"/>
      <c r="C127" s="849"/>
      <c r="D127" s="849"/>
      <c r="E127" s="849"/>
      <c r="F127" s="850"/>
      <c r="G127" s="848"/>
      <c r="H127" s="850"/>
      <c r="I127" s="918"/>
      <c r="J127" s="919"/>
      <c r="K127" s="42"/>
      <c r="L127" s="33"/>
      <c r="M127" s="33"/>
    </row>
    <row r="128" spans="1:13" ht="18" customHeight="1" x14ac:dyDescent="0.35">
      <c r="A128" s="873"/>
      <c r="B128" s="873"/>
      <c r="C128" s="873"/>
      <c r="D128" s="873"/>
      <c r="E128" s="873"/>
      <c r="F128" s="873"/>
      <c r="G128" s="873"/>
      <c r="H128" s="873"/>
      <c r="I128" s="873"/>
      <c r="J128" s="873"/>
      <c r="K128" s="873"/>
      <c r="L128" s="873"/>
      <c r="M128" s="873"/>
    </row>
    <row r="129" spans="1:11" ht="18" customHeight="1" x14ac:dyDescent="0.35">
      <c r="A129" s="1" t="s">
        <v>865</v>
      </c>
    </row>
    <row r="130" spans="1:11" x14ac:dyDescent="0.35">
      <c r="A130" s="1"/>
    </row>
    <row r="131" spans="1:11" ht="15" thickBot="1" x14ac:dyDescent="0.4">
      <c r="A131" s="196" t="s">
        <v>876</v>
      </c>
    </row>
    <row r="132" spans="1:11" ht="15" customHeight="1" x14ac:dyDescent="0.35">
      <c r="A132" s="553" t="s">
        <v>875</v>
      </c>
      <c r="B132" s="554"/>
      <c r="C132" s="554"/>
      <c r="D132" s="554"/>
      <c r="E132" s="554"/>
      <c r="F132" s="554"/>
      <c r="G132" s="555"/>
      <c r="H132" s="565"/>
      <c r="I132" s="920"/>
      <c r="J132" s="920"/>
      <c r="K132" s="566"/>
    </row>
    <row r="133" spans="1:11" ht="15" customHeight="1" x14ac:dyDescent="0.35">
      <c r="A133" s="556" t="s">
        <v>864</v>
      </c>
      <c r="B133" s="557"/>
      <c r="C133" s="557"/>
      <c r="D133" s="557"/>
      <c r="E133" s="557"/>
      <c r="F133" s="557"/>
      <c r="G133" s="558"/>
      <c r="H133" s="567"/>
      <c r="I133" s="923"/>
      <c r="J133" s="923"/>
      <c r="K133" s="568"/>
    </row>
    <row r="134" spans="1:11" ht="15" customHeight="1" x14ac:dyDescent="0.35">
      <c r="A134" s="556" t="s">
        <v>877</v>
      </c>
      <c r="B134" s="557"/>
      <c r="C134" s="557"/>
      <c r="D134" s="557"/>
      <c r="E134" s="557"/>
      <c r="F134" s="557"/>
      <c r="G134" s="558"/>
      <c r="H134" s="567"/>
      <c r="I134" s="923"/>
      <c r="J134" s="923"/>
      <c r="K134" s="568"/>
    </row>
    <row r="135" spans="1:11" ht="15" customHeight="1" x14ac:dyDescent="0.35">
      <c r="A135" s="556" t="s">
        <v>887</v>
      </c>
      <c r="B135" s="557"/>
      <c r="C135" s="557"/>
      <c r="D135" s="557"/>
      <c r="E135" s="557"/>
      <c r="F135" s="557"/>
      <c r="G135" s="558"/>
      <c r="H135" s="587"/>
      <c r="I135" s="921"/>
      <c r="J135" s="921"/>
      <c r="K135" s="588"/>
    </row>
    <row r="136" spans="1:11" ht="37.5" customHeight="1" x14ac:dyDescent="0.35">
      <c r="A136" s="580" t="s">
        <v>870</v>
      </c>
      <c r="B136" s="581"/>
      <c r="C136" s="581"/>
      <c r="D136" s="581"/>
      <c r="E136" s="581"/>
      <c r="F136" s="581"/>
      <c r="G136" s="582"/>
      <c r="H136" s="589"/>
      <c r="I136" s="922"/>
      <c r="J136" s="922"/>
      <c r="K136" s="590"/>
    </row>
    <row r="137" spans="1:11" x14ac:dyDescent="0.35">
      <c r="A137" s="338"/>
      <c r="B137" s="338"/>
      <c r="C137" s="338"/>
      <c r="D137" s="339"/>
    </row>
    <row r="138" spans="1:11" ht="15" thickBot="1" x14ac:dyDescent="0.4">
      <c r="A138" s="196" t="s">
        <v>878</v>
      </c>
    </row>
    <row r="139" spans="1:11" ht="15" customHeight="1" x14ac:dyDescent="0.35">
      <c r="A139" s="553" t="s">
        <v>875</v>
      </c>
      <c r="B139" s="554"/>
      <c r="C139" s="554"/>
      <c r="D139" s="554"/>
      <c r="E139" s="554"/>
      <c r="F139" s="554"/>
      <c r="G139" s="555"/>
      <c r="H139" s="565"/>
      <c r="I139" s="920"/>
      <c r="J139" s="920"/>
      <c r="K139" s="566"/>
    </row>
    <row r="140" spans="1:11" ht="15" customHeight="1" x14ac:dyDescent="0.35">
      <c r="A140" s="556" t="s">
        <v>874</v>
      </c>
      <c r="B140" s="557"/>
      <c r="C140" s="557"/>
      <c r="D140" s="557"/>
      <c r="E140" s="557"/>
      <c r="F140" s="557"/>
      <c r="G140" s="558"/>
      <c r="H140" s="567"/>
      <c r="I140" s="923"/>
      <c r="J140" s="923"/>
      <c r="K140" s="568"/>
    </row>
    <row r="141" spans="1:11" ht="15" customHeight="1" x14ac:dyDescent="0.35">
      <c r="A141" s="556" t="s">
        <v>887</v>
      </c>
      <c r="B141" s="557"/>
      <c r="C141" s="557"/>
      <c r="D141" s="557"/>
      <c r="E141" s="557"/>
      <c r="F141" s="557"/>
      <c r="G141" s="558"/>
      <c r="H141" s="587"/>
      <c r="I141" s="921"/>
      <c r="J141" s="921"/>
      <c r="K141" s="588"/>
    </row>
    <row r="142" spans="1:11" ht="37.5" customHeight="1" x14ac:dyDescent="0.35">
      <c r="A142" s="580" t="s">
        <v>870</v>
      </c>
      <c r="B142" s="581"/>
      <c r="C142" s="581"/>
      <c r="D142" s="581"/>
      <c r="E142" s="581"/>
      <c r="F142" s="581"/>
      <c r="G142" s="582"/>
      <c r="H142" s="589"/>
      <c r="I142" s="922"/>
      <c r="J142" s="922"/>
      <c r="K142" s="590"/>
    </row>
  </sheetData>
  <sheetProtection password="E9A8" sheet="1" formatColumns="0" formatRows="0" insertRows="0" selectLockedCells="1"/>
  <mergeCells count="359">
    <mergeCell ref="A142:G142"/>
    <mergeCell ref="H132:K132"/>
    <mergeCell ref="H135:K135"/>
    <mergeCell ref="H136:K136"/>
    <mergeCell ref="H133:K133"/>
    <mergeCell ref="H139:K139"/>
    <mergeCell ref="H140:K140"/>
    <mergeCell ref="H142:K142"/>
    <mergeCell ref="A132:G132"/>
    <mergeCell ref="A133:G133"/>
    <mergeCell ref="A135:G135"/>
    <mergeCell ref="A136:G136"/>
    <mergeCell ref="A139:G139"/>
    <mergeCell ref="A140:G140"/>
    <mergeCell ref="A134:G134"/>
    <mergeCell ref="H134:K134"/>
    <mergeCell ref="A141:G141"/>
    <mergeCell ref="H141:K141"/>
    <mergeCell ref="D82:E82"/>
    <mergeCell ref="B78:C78"/>
    <mergeCell ref="A83:M83"/>
    <mergeCell ref="I86:J86"/>
    <mergeCell ref="G89:H89"/>
    <mergeCell ref="I79:J79"/>
    <mergeCell ref="I80:J80"/>
    <mergeCell ref="I81:J81"/>
    <mergeCell ref="I82:J82"/>
    <mergeCell ref="D78:E78"/>
    <mergeCell ref="D87:E87"/>
    <mergeCell ref="D88:E88"/>
    <mergeCell ref="D89:E89"/>
    <mergeCell ref="L105:M105"/>
    <mergeCell ref="L106:M106"/>
    <mergeCell ref="L107:M107"/>
    <mergeCell ref="A94:M94"/>
    <mergeCell ref="B95:C95"/>
    <mergeCell ref="D95:E95"/>
    <mergeCell ref="B105:E105"/>
    <mergeCell ref="B106:E106"/>
    <mergeCell ref="B107:E107"/>
    <mergeCell ref="B100:C100"/>
    <mergeCell ref="D100:E100"/>
    <mergeCell ref="G100:H100"/>
    <mergeCell ref="I100:J100"/>
    <mergeCell ref="F105:H105"/>
    <mergeCell ref="B98:C98"/>
    <mergeCell ref="D98:E98"/>
    <mergeCell ref="G98:H98"/>
    <mergeCell ref="I98:J98"/>
    <mergeCell ref="B99:C99"/>
    <mergeCell ref="I104:J104"/>
    <mergeCell ref="I96:J96"/>
    <mergeCell ref="D99:E99"/>
    <mergeCell ref="G99:H99"/>
    <mergeCell ref="I106:J106"/>
    <mergeCell ref="A111:M111"/>
    <mergeCell ref="L108:M108"/>
    <mergeCell ref="L109:M109"/>
    <mergeCell ref="A110:M110"/>
    <mergeCell ref="A128:M128"/>
    <mergeCell ref="A121:M121"/>
    <mergeCell ref="G122:H122"/>
    <mergeCell ref="B122:F122"/>
    <mergeCell ref="B108:E108"/>
    <mergeCell ref="B109:E109"/>
    <mergeCell ref="I122:J122"/>
    <mergeCell ref="I123:J123"/>
    <mergeCell ref="I124:J124"/>
    <mergeCell ref="I125:J125"/>
    <mergeCell ref="I126:J126"/>
    <mergeCell ref="I127:J127"/>
    <mergeCell ref="F109:H109"/>
    <mergeCell ref="G123:H123"/>
    <mergeCell ref="G124:H124"/>
    <mergeCell ref="G125:H125"/>
    <mergeCell ref="G126:H126"/>
    <mergeCell ref="G127:H127"/>
    <mergeCell ref="B123:F123"/>
    <mergeCell ref="I109:J109"/>
    <mergeCell ref="D97:E97"/>
    <mergeCell ref="G97:H97"/>
    <mergeCell ref="I97:J97"/>
    <mergeCell ref="B79:C79"/>
    <mergeCell ref="B86:C86"/>
    <mergeCell ref="B88:C88"/>
    <mergeCell ref="B80:C80"/>
    <mergeCell ref="B81:C81"/>
    <mergeCell ref="B82:C82"/>
    <mergeCell ref="B89:C89"/>
    <mergeCell ref="B90:C90"/>
    <mergeCell ref="B91:C91"/>
    <mergeCell ref="B87:C87"/>
    <mergeCell ref="D79:E79"/>
    <mergeCell ref="D80:E80"/>
    <mergeCell ref="D81:E81"/>
    <mergeCell ref="D86:E86"/>
    <mergeCell ref="D91:E91"/>
    <mergeCell ref="G87:H87"/>
    <mergeCell ref="I89:J89"/>
    <mergeCell ref="I90:J90"/>
    <mergeCell ref="I91:J91"/>
    <mergeCell ref="A85:M85"/>
    <mergeCell ref="D90:E90"/>
    <mergeCell ref="G95:H95"/>
    <mergeCell ref="I95:J95"/>
    <mergeCell ref="F108:H108"/>
    <mergeCell ref="I99:J99"/>
    <mergeCell ref="G90:H90"/>
    <mergeCell ref="G91:H91"/>
    <mergeCell ref="G86:H86"/>
    <mergeCell ref="D76:F76"/>
    <mergeCell ref="G76:H77"/>
    <mergeCell ref="G78:H78"/>
    <mergeCell ref="G79:H79"/>
    <mergeCell ref="G80:H80"/>
    <mergeCell ref="G81:H81"/>
    <mergeCell ref="G82:H82"/>
    <mergeCell ref="I76:J77"/>
    <mergeCell ref="I78:J78"/>
    <mergeCell ref="B104:E104"/>
    <mergeCell ref="F104:H104"/>
    <mergeCell ref="A103:M103"/>
    <mergeCell ref="G88:H88"/>
    <mergeCell ref="B96:C96"/>
    <mergeCell ref="D96:E96"/>
    <mergeCell ref="G96:H96"/>
    <mergeCell ref="B97:C97"/>
    <mergeCell ref="B124:F124"/>
    <mergeCell ref="B125:F125"/>
    <mergeCell ref="B126:F126"/>
    <mergeCell ref="B127:F127"/>
    <mergeCell ref="K69:M69"/>
    <mergeCell ref="K70:M70"/>
    <mergeCell ref="D77:E77"/>
    <mergeCell ref="A76:A77"/>
    <mergeCell ref="B76:C77"/>
    <mergeCell ref="B69:C69"/>
    <mergeCell ref="D69:F69"/>
    <mergeCell ref="B70:C70"/>
    <mergeCell ref="D70:F70"/>
    <mergeCell ref="B71:C71"/>
    <mergeCell ref="D71:F71"/>
    <mergeCell ref="B72:C72"/>
    <mergeCell ref="D72:F72"/>
    <mergeCell ref="I105:J105"/>
    <mergeCell ref="I88:J88"/>
    <mergeCell ref="F106:H106"/>
    <mergeCell ref="F107:H107"/>
    <mergeCell ref="I107:J107"/>
    <mergeCell ref="I108:J108"/>
    <mergeCell ref="L104:M104"/>
    <mergeCell ref="I50:J50"/>
    <mergeCell ref="I51:J51"/>
    <mergeCell ref="I52:J52"/>
    <mergeCell ref="I53:J53"/>
    <mergeCell ref="L43:M43"/>
    <mergeCell ref="L44:M44"/>
    <mergeCell ref="A57:M57"/>
    <mergeCell ref="F54:H54"/>
    <mergeCell ref="F50:H50"/>
    <mergeCell ref="A56:M56"/>
    <mergeCell ref="K53:L53"/>
    <mergeCell ref="G31:J31"/>
    <mergeCell ref="G32:J32"/>
    <mergeCell ref="G33:J33"/>
    <mergeCell ref="G34:J34"/>
    <mergeCell ref="K9:L9"/>
    <mergeCell ref="A9:J9"/>
    <mergeCell ref="K48:M48"/>
    <mergeCell ref="F48:J48"/>
    <mergeCell ref="I49:J49"/>
    <mergeCell ref="F49:H49"/>
    <mergeCell ref="K49:L49"/>
    <mergeCell ref="I42:K42"/>
    <mergeCell ref="K30:M30"/>
    <mergeCell ref="A47:M47"/>
    <mergeCell ref="A36:M36"/>
    <mergeCell ref="A38:M38"/>
    <mergeCell ref="A45:M45"/>
    <mergeCell ref="D40:F40"/>
    <mergeCell ref="D41:F41"/>
    <mergeCell ref="D42:F42"/>
    <mergeCell ref="D44:F44"/>
    <mergeCell ref="I40:K40"/>
    <mergeCell ref="I41:K41"/>
    <mergeCell ref="D39:F39"/>
    <mergeCell ref="A37:M37"/>
    <mergeCell ref="A46:M46"/>
    <mergeCell ref="L42:M42"/>
    <mergeCell ref="L39:M39"/>
    <mergeCell ref="D43:F43"/>
    <mergeCell ref="I39:K39"/>
    <mergeCell ref="L40:M40"/>
    <mergeCell ref="L41:M41"/>
    <mergeCell ref="A66:M66"/>
    <mergeCell ref="I43:K43"/>
    <mergeCell ref="I44:K44"/>
    <mergeCell ref="E58:K58"/>
    <mergeCell ref="A55:M55"/>
    <mergeCell ref="I54:J54"/>
    <mergeCell ref="B58:D58"/>
    <mergeCell ref="B48:E49"/>
    <mergeCell ref="B51:E51"/>
    <mergeCell ref="B52:E52"/>
    <mergeCell ref="B50:E50"/>
    <mergeCell ref="K50:L50"/>
    <mergeCell ref="K51:L51"/>
    <mergeCell ref="A48:A49"/>
    <mergeCell ref="B53:E53"/>
    <mergeCell ref="F51:H51"/>
    <mergeCell ref="A65:M65"/>
    <mergeCell ref="A74:M74"/>
    <mergeCell ref="K54:L54"/>
    <mergeCell ref="B54:E54"/>
    <mergeCell ref="L63:M63"/>
    <mergeCell ref="B63:D63"/>
    <mergeCell ref="E61:K61"/>
    <mergeCell ref="E62:K62"/>
    <mergeCell ref="E63:K63"/>
    <mergeCell ref="B61:D61"/>
    <mergeCell ref="B62:D62"/>
    <mergeCell ref="K68:M68"/>
    <mergeCell ref="L59:M59"/>
    <mergeCell ref="L60:M60"/>
    <mergeCell ref="E59:K59"/>
    <mergeCell ref="E60:K60"/>
    <mergeCell ref="B59:D59"/>
    <mergeCell ref="B60:D60"/>
    <mergeCell ref="L58:M58"/>
    <mergeCell ref="A75:M75"/>
    <mergeCell ref="K76:L76"/>
    <mergeCell ref="M76:M77"/>
    <mergeCell ref="I87:J87"/>
    <mergeCell ref="A64:M64"/>
    <mergeCell ref="K67:M67"/>
    <mergeCell ref="F52:H52"/>
    <mergeCell ref="F53:H53"/>
    <mergeCell ref="G67:J67"/>
    <mergeCell ref="A73:M73"/>
    <mergeCell ref="K71:M71"/>
    <mergeCell ref="G70:J70"/>
    <mergeCell ref="G71:J71"/>
    <mergeCell ref="L61:M61"/>
    <mergeCell ref="L62:M62"/>
    <mergeCell ref="K72:M72"/>
    <mergeCell ref="G72:J72"/>
    <mergeCell ref="D67:F67"/>
    <mergeCell ref="B67:C67"/>
    <mergeCell ref="B68:C68"/>
    <mergeCell ref="D68:F68"/>
    <mergeCell ref="G68:J68"/>
    <mergeCell ref="G69:J69"/>
    <mergeCell ref="K52:L52"/>
    <mergeCell ref="A2:E2"/>
    <mergeCell ref="F2:M2"/>
    <mergeCell ref="A1:M1"/>
    <mergeCell ref="A3:M3"/>
    <mergeCell ref="J5:K5"/>
    <mergeCell ref="J6:K6"/>
    <mergeCell ref="J7:K7"/>
    <mergeCell ref="J8:K8"/>
    <mergeCell ref="L5:M6"/>
    <mergeCell ref="L7:M8"/>
    <mergeCell ref="A4:I4"/>
    <mergeCell ref="H5:I5"/>
    <mergeCell ref="H6:I6"/>
    <mergeCell ref="H7:I7"/>
    <mergeCell ref="H8:I8"/>
    <mergeCell ref="A5:G5"/>
    <mergeCell ref="A6:G6"/>
    <mergeCell ref="A7:G7"/>
    <mergeCell ref="A8:G8"/>
    <mergeCell ref="A112:M112"/>
    <mergeCell ref="H113:I113"/>
    <mergeCell ref="J113:L113"/>
    <mergeCell ref="H114:I114"/>
    <mergeCell ref="J114:L114"/>
    <mergeCell ref="C113:G113"/>
    <mergeCell ref="C115:G115"/>
    <mergeCell ref="H118:I118"/>
    <mergeCell ref="J118:L118"/>
    <mergeCell ref="H115:I115"/>
    <mergeCell ref="J115:L115"/>
    <mergeCell ref="H116:I116"/>
    <mergeCell ref="J116:L116"/>
    <mergeCell ref="H117:I117"/>
    <mergeCell ref="J117:L117"/>
    <mergeCell ref="C116:G116"/>
    <mergeCell ref="C117:G117"/>
    <mergeCell ref="C118:G118"/>
    <mergeCell ref="C114:G114"/>
    <mergeCell ref="A10:M10"/>
    <mergeCell ref="B11:C11"/>
    <mergeCell ref="E11:G11"/>
    <mergeCell ref="H11:K11"/>
    <mergeCell ref="L11:M11"/>
    <mergeCell ref="B12:C12"/>
    <mergeCell ref="E12:G12"/>
    <mergeCell ref="H12:K12"/>
    <mergeCell ref="L12:M12"/>
    <mergeCell ref="B13:C13"/>
    <mergeCell ref="E13:G13"/>
    <mergeCell ref="H13:K13"/>
    <mergeCell ref="L13:M13"/>
    <mergeCell ref="B14:C14"/>
    <mergeCell ref="E14:G14"/>
    <mergeCell ref="H14:K14"/>
    <mergeCell ref="L14:M14"/>
    <mergeCell ref="B15:C15"/>
    <mergeCell ref="E15:G15"/>
    <mergeCell ref="H15:K15"/>
    <mergeCell ref="L15:M15"/>
    <mergeCell ref="B16:C16"/>
    <mergeCell ref="E16:G16"/>
    <mergeCell ref="H16:K16"/>
    <mergeCell ref="L16:M16"/>
    <mergeCell ref="A17:M17"/>
    <mergeCell ref="A18:M18"/>
    <mergeCell ref="A19:M19"/>
    <mergeCell ref="B20:C20"/>
    <mergeCell ref="D20:G20"/>
    <mergeCell ref="H20:K20"/>
    <mergeCell ref="L20:M20"/>
    <mergeCell ref="B21:C21"/>
    <mergeCell ref="D21:G21"/>
    <mergeCell ref="H21:K21"/>
    <mergeCell ref="L21:M21"/>
    <mergeCell ref="B22:C22"/>
    <mergeCell ref="D22:G22"/>
    <mergeCell ref="H22:K22"/>
    <mergeCell ref="L22:M22"/>
    <mergeCell ref="B23:C23"/>
    <mergeCell ref="D23:G23"/>
    <mergeCell ref="H23:K23"/>
    <mergeCell ref="L23:M23"/>
    <mergeCell ref="B24:C24"/>
    <mergeCell ref="D24:G24"/>
    <mergeCell ref="H24:K24"/>
    <mergeCell ref="L24:M24"/>
    <mergeCell ref="B25:C25"/>
    <mergeCell ref="D25:G25"/>
    <mergeCell ref="H25:K25"/>
    <mergeCell ref="L25:M25"/>
    <mergeCell ref="K31:M35"/>
    <mergeCell ref="G35:J35"/>
    <mergeCell ref="B31:C31"/>
    <mergeCell ref="B32:C32"/>
    <mergeCell ref="B34:C34"/>
    <mergeCell ref="B35:C35"/>
    <mergeCell ref="B33:C33"/>
    <mergeCell ref="B30:C30"/>
    <mergeCell ref="D31:F31"/>
    <mergeCell ref="D32:F32"/>
    <mergeCell ref="D30:F30"/>
    <mergeCell ref="G30:J30"/>
    <mergeCell ref="A29:M29"/>
    <mergeCell ref="D33:F33"/>
    <mergeCell ref="D34:F34"/>
    <mergeCell ref="D35:F35"/>
  </mergeCells>
  <pageMargins left="0.5" right="0.5" top="0.196850393700787" bottom="0.5" header="0.3" footer="0.3"/>
  <pageSetup paperSize="5" fitToHeight="0" orientation="landscape" r:id="rId1"/>
  <headerFooter>
    <oddFooter>&amp;L&amp;"Arial,Normal"&amp;6
Mois 9 : Tableaux de réponse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7">
        <x14:dataValidation type="list" allowBlank="1" showInputMessage="1" xr:uid="{41E0F0F9-1743-4AC9-A816-38E52ADB6340}">
          <x14:formula1>
            <xm:f>RefMenu!$C$25:$C$27</xm:f>
          </x14:formula1>
          <xm:sqref>B50:E54</xm:sqref>
        </x14:dataValidation>
        <x14:dataValidation type="list" allowBlank="1" showInputMessage="1" showErrorMessage="1" xr:uid="{0EC3C598-1880-4566-BD0B-3E8969BDCF56}">
          <x14:formula1>
            <xm:f>RefMenu!$B$25:$B$28</xm:f>
          </x14:formula1>
          <xm:sqref>K96:K100 D87:E91</xm:sqref>
        </x14:dataValidation>
        <x14:dataValidation type="list" allowBlank="1" showInputMessage="1" showErrorMessage="1" xr:uid="{9BB9C221-3B60-4292-AE7A-DB185932E9F8}">
          <x14:formula1>
            <xm:f>RefMenu!$C$45:$C$47</xm:f>
          </x14:formula1>
          <xm:sqref>L96:L100 G96:H100</xm:sqref>
        </x14:dataValidation>
        <x14:dataValidation type="list" allowBlank="1" showInputMessage="1" showErrorMessage="1" xr:uid="{6655A5D1-3D17-49D3-B9F6-F7F040EC82FF}">
          <x14:formula1>
            <xm:f>RefMenu!$B$45:$B$47</xm:f>
          </x14:formula1>
          <xm:sqref>M96:M100</xm:sqref>
        </x14:dataValidation>
        <x14:dataValidation type="list" allowBlank="1" showInputMessage="1" showErrorMessage="1" xr:uid="{B25319EA-C5A3-4CD6-BE6D-1B40138AD8F3}">
          <x14:formula1>
            <xm:f>RefMenu!$B$31:$B$33</xm:f>
          </x14:formula1>
          <xm:sqref>G40:H44</xm:sqref>
        </x14:dataValidation>
        <x14:dataValidation type="list" allowBlank="1" showInputMessage="1" showErrorMessage="1" xr:uid="{386C41CD-F3C0-4082-A542-96CEBAD9B4BF}">
          <x14:formula1>
            <xm:f>RefMenu!$B$36:$B$37</xm:f>
          </x14:formula1>
          <xm:sqref>B40:B44 D12:D16</xm:sqref>
        </x14:dataValidation>
        <x14:dataValidation type="list" allowBlank="1" showInputMessage="1" showErrorMessage="1" xr:uid="{B044A782-A4D5-4D43-8085-46B008BE7263}">
          <x14:formula1>
            <xm:f>RefMenu!$C$36:$C$37</xm:f>
          </x14:formula1>
          <xm:sqref>C40:C44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549B7-F59F-4DB8-8FCD-02DE2D10553E}">
  <sheetPr>
    <tabColor rgb="FFE49EDD"/>
    <pageSetUpPr fitToPage="1"/>
  </sheetPr>
  <dimension ref="A1:P51"/>
  <sheetViews>
    <sheetView showGridLines="0" view="pageLayout" zoomScaleNormal="50" workbookViewId="0">
      <selection activeCell="M12" sqref="M12:N12"/>
    </sheetView>
  </sheetViews>
  <sheetFormatPr baseColWidth="10" defaultColWidth="6" defaultRowHeight="13" x14ac:dyDescent="0.3"/>
  <cols>
    <col min="1" max="1" width="4.453125" style="6" customWidth="1"/>
    <col min="2" max="2" width="18.54296875" style="7" customWidth="1"/>
    <col min="3" max="3" width="18" style="7" customWidth="1"/>
    <col min="4" max="4" width="10" style="8" customWidth="1"/>
    <col min="5" max="5" width="8.1796875" style="8" customWidth="1"/>
    <col min="6" max="6" width="10.54296875" style="10" customWidth="1"/>
    <col min="7" max="7" width="11.453125" style="10" customWidth="1"/>
    <col min="8" max="13" width="11.453125" style="7" customWidth="1"/>
    <col min="14" max="14" width="14.54296875" style="8" customWidth="1"/>
    <col min="15" max="15" width="9.453125" style="7" customWidth="1"/>
    <col min="16" max="16" width="17.1796875" style="7" customWidth="1"/>
    <col min="17" max="17" width="15.453125" style="7" customWidth="1"/>
    <col min="18" max="101" width="6" style="7" customWidth="1"/>
    <col min="102" max="16384" width="6" style="7"/>
  </cols>
  <sheetData>
    <row r="1" spans="1:15" ht="14.5" customHeight="1" x14ac:dyDescent="0.3">
      <c r="A1" s="732"/>
      <c r="B1" s="732"/>
      <c r="C1" s="732"/>
      <c r="D1" s="732"/>
      <c r="E1" s="732"/>
      <c r="F1" s="732"/>
      <c r="G1" s="732"/>
      <c r="H1" s="732"/>
      <c r="I1" s="732"/>
      <c r="J1" s="732"/>
      <c r="K1" s="732"/>
      <c r="L1" s="732"/>
      <c r="M1" s="732"/>
      <c r="N1" s="732"/>
    </row>
    <row r="2" spans="1:15" ht="29.15" customHeight="1" x14ac:dyDescent="0.35">
      <c r="A2" s="732" t="e" vm="1">
        <v>#VALUE!</v>
      </c>
      <c r="B2" s="732"/>
      <c r="C2" s="732"/>
      <c r="D2" s="732"/>
      <c r="E2" s="733" t="s">
        <v>518</v>
      </c>
      <c r="F2" s="734"/>
      <c r="G2" s="734"/>
      <c r="H2" s="734"/>
      <c r="I2" s="734"/>
      <c r="J2" s="734"/>
      <c r="K2" s="734"/>
      <c r="L2" s="734"/>
      <c r="M2" s="734"/>
      <c r="N2" s="734"/>
    </row>
    <row r="3" spans="1:15" ht="14.5" customHeight="1" x14ac:dyDescent="0.3">
      <c r="A3" s="732"/>
      <c r="B3" s="732"/>
      <c r="C3" s="732"/>
      <c r="D3" s="732"/>
      <c r="E3" s="732"/>
      <c r="F3" s="732"/>
      <c r="G3" s="732"/>
      <c r="H3" s="732"/>
      <c r="I3" s="732"/>
      <c r="J3" s="732"/>
      <c r="K3" s="732"/>
      <c r="L3" s="732"/>
      <c r="M3" s="732"/>
      <c r="N3" s="732"/>
    </row>
    <row r="4" spans="1:15" ht="23.9" customHeight="1" thickBot="1" x14ac:dyDescent="0.35">
      <c r="A4" s="659" t="s">
        <v>248</v>
      </c>
      <c r="B4" s="659"/>
      <c r="C4" s="659"/>
      <c r="D4" s="659"/>
      <c r="E4" s="659"/>
      <c r="F4" s="659"/>
      <c r="G4" s="659"/>
      <c r="H4" s="659"/>
      <c r="I4" s="659"/>
      <c r="J4" s="659"/>
      <c r="K4" s="659"/>
      <c r="L4" s="659"/>
      <c r="M4" s="659"/>
      <c r="N4" s="659"/>
    </row>
    <row r="5" spans="1:15" ht="12" customHeight="1" x14ac:dyDescent="0.25">
      <c r="A5" s="514" t="s">
        <v>249</v>
      </c>
      <c r="B5" s="515"/>
      <c r="C5" s="515"/>
      <c r="D5" s="515"/>
      <c r="E5" s="515"/>
      <c r="F5" s="516"/>
      <c r="G5" s="748" t="s">
        <v>250</v>
      </c>
      <c r="H5" s="749"/>
      <c r="I5" s="750"/>
      <c r="J5" s="450" t="s">
        <v>692</v>
      </c>
      <c r="K5" s="450"/>
      <c r="L5" s="450"/>
      <c r="M5" s="742" t="s">
        <v>867</v>
      </c>
      <c r="N5" s="743"/>
    </row>
    <row r="6" spans="1:15" ht="19.399999999999999" customHeight="1" x14ac:dyDescent="0.25">
      <c r="A6" s="467">
        <f xml:space="preserve"> NomEntreprise</f>
        <v>0</v>
      </c>
      <c r="B6" s="468"/>
      <c r="C6" s="468"/>
      <c r="D6" s="468"/>
      <c r="E6" s="468"/>
      <c r="F6" s="469"/>
      <c r="G6" s="452">
        <f xml:space="preserve"> NEQ</f>
        <v>0</v>
      </c>
      <c r="H6" s="504"/>
      <c r="I6" s="453"/>
      <c r="J6" s="470">
        <f xml:space="preserve"> NoProjetHQ</f>
        <v>0</v>
      </c>
      <c r="K6" s="470"/>
      <c r="L6" s="470"/>
      <c r="M6" s="744"/>
      <c r="N6" s="745"/>
    </row>
    <row r="7" spans="1:15" ht="12.25" customHeight="1" x14ac:dyDescent="0.25">
      <c r="A7" s="505" t="s">
        <v>417</v>
      </c>
      <c r="B7" s="506"/>
      <c r="C7" s="506"/>
      <c r="D7" s="506"/>
      <c r="E7" s="506"/>
      <c r="F7" s="507"/>
      <c r="G7" s="466" t="s">
        <v>255</v>
      </c>
      <c r="H7" s="466"/>
      <c r="I7" s="466"/>
      <c r="J7" s="466" t="s">
        <v>693</v>
      </c>
      <c r="K7" s="466"/>
      <c r="L7" s="735"/>
      <c r="M7" s="736" t="str">
        <f>IF(DateDemarrage&lt;&gt;0, EDATE(DateDemarrage, 9), "")</f>
        <v/>
      </c>
      <c r="N7" s="737"/>
    </row>
    <row r="8" spans="1:15" ht="19.399999999999999" customHeight="1" x14ac:dyDescent="0.25">
      <c r="A8" s="467">
        <f xml:space="preserve"> NomUsine</f>
        <v>0</v>
      </c>
      <c r="B8" s="468"/>
      <c r="C8" s="468"/>
      <c r="D8" s="468"/>
      <c r="E8" s="468"/>
      <c r="F8" s="469"/>
      <c r="G8" s="454">
        <f xml:space="preserve"> DateDemarrage</f>
        <v>0</v>
      </c>
      <c r="H8" s="454"/>
      <c r="I8" s="720"/>
      <c r="J8" s="470">
        <f xml:space="preserve"> NoProjetEnergir</f>
        <v>0</v>
      </c>
      <c r="K8" s="470"/>
      <c r="L8" s="452"/>
      <c r="M8" s="738"/>
      <c r="N8" s="739"/>
    </row>
    <row r="9" spans="1:15" x14ac:dyDescent="0.3">
      <c r="A9" s="732"/>
      <c r="B9" s="732"/>
      <c r="C9" s="732"/>
      <c r="D9" s="732"/>
      <c r="E9" s="732"/>
      <c r="F9" s="732"/>
      <c r="G9" s="732"/>
      <c r="H9" s="732"/>
      <c r="I9" s="732"/>
      <c r="J9" s="732"/>
      <c r="K9" s="732"/>
      <c r="L9" s="732"/>
      <c r="M9" s="732"/>
      <c r="N9" s="732"/>
    </row>
    <row r="10" spans="1:15" ht="13.5" customHeight="1" thickBot="1" x14ac:dyDescent="0.3">
      <c r="A10" s="721" t="s">
        <v>672</v>
      </c>
      <c r="B10" s="722"/>
      <c r="C10" s="722"/>
      <c r="D10" s="722"/>
      <c r="E10" s="722"/>
      <c r="F10" s="722"/>
      <c r="G10" s="722"/>
      <c r="H10" s="722"/>
      <c r="I10" s="723"/>
      <c r="J10" s="724"/>
      <c r="K10" s="426" t="s">
        <v>272</v>
      </c>
      <c r="L10" s="426"/>
      <c r="M10" s="426"/>
      <c r="N10" s="426"/>
    </row>
    <row r="11" spans="1:15" ht="12" customHeight="1" x14ac:dyDescent="0.25">
      <c r="A11" s="724"/>
      <c r="B11" s="725"/>
      <c r="C11" s="725"/>
      <c r="D11" s="725"/>
      <c r="E11" s="725"/>
      <c r="F11" s="725"/>
      <c r="G11" s="725"/>
      <c r="H11" s="725"/>
      <c r="I11" s="726"/>
      <c r="J11" s="724"/>
      <c r="K11" s="730" t="s">
        <v>77</v>
      </c>
      <c r="L11" s="730"/>
      <c r="M11" s="730" t="s">
        <v>829</v>
      </c>
      <c r="N11" s="730"/>
    </row>
    <row r="12" spans="1:15" s="6" customFormat="1" ht="16.5" customHeight="1" x14ac:dyDescent="0.3">
      <c r="A12" s="727"/>
      <c r="B12" s="728"/>
      <c r="C12" s="728"/>
      <c r="D12" s="728"/>
      <c r="E12" s="728"/>
      <c r="F12" s="728"/>
      <c r="G12" s="728"/>
      <c r="H12" s="728"/>
      <c r="I12" s="729"/>
      <c r="J12" s="724"/>
      <c r="K12" s="731">
        <f>'Mois3-DEP'!M12+1</f>
        <v>1</v>
      </c>
      <c r="L12" s="731"/>
      <c r="M12" s="751"/>
      <c r="N12" s="924"/>
    </row>
    <row r="13" spans="1:15" s="6" customFormat="1" ht="29.15" customHeight="1" x14ac:dyDescent="0.3">
      <c r="A13" s="747"/>
      <c r="B13" s="747"/>
      <c r="C13" s="747"/>
      <c r="D13" s="747"/>
      <c r="E13" s="747"/>
      <c r="F13" s="747"/>
      <c r="G13" s="747"/>
      <c r="H13" s="747"/>
      <c r="I13" s="747"/>
      <c r="J13" s="747"/>
      <c r="K13" s="747"/>
      <c r="L13" s="747"/>
      <c r="M13" s="747"/>
      <c r="N13" s="747"/>
    </row>
    <row r="14" spans="1:15" s="6" customFormat="1" ht="23.9" customHeight="1" x14ac:dyDescent="0.3">
      <c r="A14" s="746" t="s">
        <v>256</v>
      </c>
      <c r="B14" s="746"/>
      <c r="C14" s="746"/>
      <c r="D14" s="746"/>
      <c r="E14" s="746"/>
      <c r="F14" s="746"/>
      <c r="G14" s="746"/>
      <c r="H14" s="746"/>
      <c r="I14" s="746"/>
      <c r="J14" s="746"/>
      <c r="K14" s="746"/>
      <c r="L14" s="746"/>
      <c r="M14" s="746"/>
      <c r="N14" s="746"/>
      <c r="O14" s="128"/>
    </row>
    <row r="15" spans="1:15" s="6" customFormat="1" ht="12.25" customHeight="1" x14ac:dyDescent="0.3">
      <c r="A15" s="680" t="s">
        <v>264</v>
      </c>
      <c r="B15" s="681"/>
      <c r="C15" s="681"/>
      <c r="D15" s="681"/>
      <c r="E15" s="716"/>
      <c r="F15" s="717"/>
      <c r="G15" s="717"/>
      <c r="H15" s="717"/>
      <c r="I15" s="717"/>
      <c r="J15" s="677" t="e" vm="3">
        <v>#VALUE!</v>
      </c>
      <c r="K15" s="677"/>
      <c r="L15" s="677"/>
      <c r="M15" s="678"/>
      <c r="N15" s="194"/>
      <c r="O15" s="128"/>
    </row>
    <row r="16" spans="1:15" s="6" customFormat="1" ht="15.75" customHeight="1" thickBot="1" x14ac:dyDescent="0.35">
      <c r="A16" s="682"/>
      <c r="B16" s="683"/>
      <c r="C16" s="683"/>
      <c r="D16" s="683"/>
      <c r="E16" s="718" t="s">
        <v>257</v>
      </c>
      <c r="F16" s="719"/>
      <c r="G16" s="719"/>
      <c r="H16" s="719"/>
      <c r="I16" s="719"/>
      <c r="J16" s="686" t="s">
        <v>720</v>
      </c>
      <c r="K16" s="687"/>
      <c r="L16" s="687"/>
      <c r="M16" s="687"/>
      <c r="N16" s="195"/>
      <c r="O16" s="128"/>
    </row>
    <row r="17" spans="1:15" s="6" customFormat="1" ht="12.25" customHeight="1" x14ac:dyDescent="0.3">
      <c r="A17" s="189"/>
      <c r="B17" s="150"/>
      <c r="C17" s="150"/>
      <c r="D17" s="190"/>
      <c r="E17" s="191"/>
      <c r="F17" s="150"/>
      <c r="G17" s="150" t="e" vm="3">
        <v>#VALUE!</v>
      </c>
      <c r="H17" s="150" t="e" vm="3">
        <v>#VALUE!</v>
      </c>
      <c r="I17" s="190"/>
      <c r="J17" s="191"/>
      <c r="K17" s="193"/>
      <c r="L17" s="293"/>
      <c r="M17" s="294" t="e" vm="3">
        <v>#VALUE!</v>
      </c>
      <c r="N17" s="191"/>
      <c r="O17" s="128"/>
    </row>
    <row r="18" spans="1:15" s="6" customFormat="1" ht="68.5" customHeight="1" x14ac:dyDescent="0.3">
      <c r="A18" s="188" t="s">
        <v>258</v>
      </c>
      <c r="B18" s="150" t="s">
        <v>368</v>
      </c>
      <c r="C18" s="150" t="s">
        <v>365</v>
      </c>
      <c r="D18" s="190" t="s">
        <v>366</v>
      </c>
      <c r="E18" s="191" t="s">
        <v>448</v>
      </c>
      <c r="F18" s="150" t="s">
        <v>830</v>
      </c>
      <c r="G18" s="150" t="s">
        <v>553</v>
      </c>
      <c r="H18" s="150" t="s">
        <v>425</v>
      </c>
      <c r="I18" s="190" t="s">
        <v>261</v>
      </c>
      <c r="J18" s="290" t="s">
        <v>554</v>
      </c>
      <c r="K18" s="34" t="s">
        <v>555</v>
      </c>
      <c r="L18" s="150" t="s">
        <v>556</v>
      </c>
      <c r="M18" s="190" t="s">
        <v>744</v>
      </c>
      <c r="N18" s="192" t="s">
        <v>367</v>
      </c>
      <c r="O18" s="128"/>
    </row>
    <row r="19" spans="1:15" s="6" customFormat="1" ht="23.9" customHeight="1" x14ac:dyDescent="0.3">
      <c r="A19" s="209" cm="1">
        <f t="array" ref="A19:A21">ROW()-ROW(A19:A21)-1</f>
        <v>-1</v>
      </c>
      <c r="B19" s="210"/>
      <c r="C19" s="210"/>
      <c r="D19" s="263"/>
      <c r="E19" s="203"/>
      <c r="F19" s="205"/>
      <c r="G19" s="151"/>
      <c r="H19" s="204"/>
      <c r="I19" s="199" t="str" cm="1">
        <f t="array" ref="I19:I21">IF((G19:G21&lt;&gt;"")*(H19:H21&lt;&gt;""), G19:G21 * H19:H21, "")</f>
        <v/>
      </c>
      <c r="J19" s="201"/>
      <c r="K19" s="151"/>
      <c r="L19" s="151"/>
      <c r="M19" s="199" t="str" cm="1">
        <f t="array" ref="M19:M21">IF((I19:I21&lt;&gt;"")+(J19:J21&lt;&gt;"")+(K19:K21&lt;&gt;"")+(L19:L21&lt;&gt;""), IFERROR(I19:I21*1,0) - (IFERROR(J19:J21*1,0) + IFERROR(K19:K21*1,0) + IFERROR(L19:L21*1,0)),"")</f>
        <v/>
      </c>
      <c r="N19" s="237"/>
      <c r="O19" s="128"/>
    </row>
    <row r="20" spans="1:15" s="6" customFormat="1" ht="23.9" customHeight="1" x14ac:dyDescent="0.3">
      <c r="A20" s="209">
        <v>-2</v>
      </c>
      <c r="B20" s="210"/>
      <c r="C20" s="210"/>
      <c r="D20" s="263"/>
      <c r="E20" s="203"/>
      <c r="F20" s="205"/>
      <c r="G20" s="151"/>
      <c r="H20" s="204"/>
      <c r="I20" s="199" t="str">
        <v/>
      </c>
      <c r="J20" s="201"/>
      <c r="K20" s="151"/>
      <c r="L20" s="151"/>
      <c r="M20" s="199" t="str">
        <v/>
      </c>
      <c r="N20" s="237"/>
      <c r="O20" s="128"/>
    </row>
    <row r="21" spans="1:15" s="6" customFormat="1" ht="23.9" customHeight="1" x14ac:dyDescent="0.3">
      <c r="A21" s="209">
        <v>-3</v>
      </c>
      <c r="B21" s="210"/>
      <c r="C21" s="210"/>
      <c r="D21" s="263"/>
      <c r="E21" s="203"/>
      <c r="F21" s="205"/>
      <c r="G21" s="151"/>
      <c r="H21" s="204"/>
      <c r="I21" s="199" t="str">
        <v/>
      </c>
      <c r="J21" s="201"/>
      <c r="K21" s="151"/>
      <c r="L21" s="151"/>
      <c r="M21" s="199" t="str">
        <v/>
      </c>
      <c r="N21" s="237"/>
      <c r="O21" s="128"/>
    </row>
    <row r="22" spans="1:15" s="6" customFormat="1" ht="23.9" customHeight="1" x14ac:dyDescent="0.3">
      <c r="A22" s="757" t="s">
        <v>136</v>
      </c>
      <c r="B22" s="758"/>
      <c r="C22" s="758"/>
      <c r="D22" s="758"/>
      <c r="E22" s="758"/>
      <c r="F22" s="758"/>
      <c r="G22" s="758"/>
      <c r="H22" s="759"/>
      <c r="I22" s="219">
        <f>SUM(I19:I21)</f>
        <v>0</v>
      </c>
      <c r="J22" s="757" t="s">
        <v>136</v>
      </c>
      <c r="K22" s="758"/>
      <c r="L22" s="759"/>
      <c r="M22" s="219">
        <f>SUM(M19:M21)</f>
        <v>0</v>
      </c>
      <c r="N22" s="200"/>
      <c r="O22" s="128"/>
    </row>
    <row r="23" spans="1:15" s="6" customFormat="1" ht="63" customHeight="1" x14ac:dyDescent="0.3">
      <c r="A23" s="761"/>
      <c r="B23" s="761"/>
      <c r="C23" s="761"/>
      <c r="D23" s="761"/>
      <c r="E23" s="761"/>
      <c r="F23" s="761"/>
      <c r="G23" s="761"/>
      <c r="H23" s="761"/>
      <c r="I23" s="761"/>
      <c r="J23" s="761"/>
      <c r="K23" s="761"/>
      <c r="L23" s="761"/>
      <c r="M23" s="761"/>
      <c r="N23" s="761"/>
      <c r="O23" s="128"/>
    </row>
    <row r="24" spans="1:15" s="6" customFormat="1" ht="27.65" customHeight="1" x14ac:dyDescent="0.3">
      <c r="A24" s="760"/>
      <c r="B24" s="760"/>
      <c r="C24" s="760"/>
      <c r="D24" s="760"/>
      <c r="E24" s="760"/>
      <c r="F24" s="760"/>
      <c r="G24" s="760"/>
      <c r="H24" s="760"/>
      <c r="I24" s="760"/>
      <c r="J24" s="760"/>
      <c r="K24" s="760"/>
      <c r="L24" s="760"/>
      <c r="M24" s="760"/>
      <c r="N24" s="760"/>
      <c r="O24" s="128"/>
    </row>
    <row r="25" spans="1:15" ht="12.25" customHeight="1" x14ac:dyDescent="0.25">
      <c r="A25" s="680" t="s">
        <v>263</v>
      </c>
      <c r="B25" s="681"/>
      <c r="C25" s="681"/>
      <c r="D25" s="681"/>
      <c r="E25" s="679"/>
      <c r="F25" s="679"/>
      <c r="G25" s="679"/>
      <c r="H25" s="679"/>
      <c r="I25" s="679"/>
      <c r="J25" s="677" t="e" vm="3">
        <v>#VALUE!</v>
      </c>
      <c r="K25" s="677"/>
      <c r="L25" s="677"/>
      <c r="M25" s="678"/>
      <c r="N25" s="211"/>
    </row>
    <row r="26" spans="1:15" ht="12.25" customHeight="1" thickBot="1" x14ac:dyDescent="0.3">
      <c r="A26" s="682"/>
      <c r="B26" s="683"/>
      <c r="C26" s="683"/>
      <c r="D26" s="683"/>
      <c r="E26" s="684" t="s">
        <v>257</v>
      </c>
      <c r="F26" s="685"/>
      <c r="G26" s="685"/>
      <c r="H26" s="685"/>
      <c r="I26" s="685"/>
      <c r="J26" s="686" t="s">
        <v>664</v>
      </c>
      <c r="K26" s="687"/>
      <c r="L26" s="687"/>
      <c r="M26" s="687"/>
      <c r="N26" s="195"/>
    </row>
    <row r="27" spans="1:15" ht="12.25" customHeight="1" x14ac:dyDescent="0.25">
      <c r="A27" s="292"/>
      <c r="B27" s="291" t="e" vm="3">
        <v>#VALUE!</v>
      </c>
      <c r="C27" s="291" t="e" vm="3">
        <v>#VALUE!</v>
      </c>
      <c r="D27" s="213"/>
      <c r="E27" s="191" t="e" vm="3">
        <v>#VALUE!</v>
      </c>
      <c r="F27" s="150" t="e" vm="3">
        <v>#VALUE!</v>
      </c>
      <c r="G27" s="150"/>
      <c r="H27" s="150" t="e" vm="3">
        <v>#VALUE!</v>
      </c>
      <c r="I27" s="214"/>
      <c r="J27" s="215"/>
      <c r="K27" s="212"/>
      <c r="L27" s="212"/>
      <c r="M27" s="190" t="e" vm="3">
        <v>#VALUE!</v>
      </c>
      <c r="N27" s="191"/>
    </row>
    <row r="28" spans="1:15" ht="68.25" customHeight="1" x14ac:dyDescent="0.25">
      <c r="A28" s="189" t="s">
        <v>258</v>
      </c>
      <c r="B28" s="150" t="s">
        <v>551</v>
      </c>
      <c r="C28" s="150" t="s">
        <v>78</v>
      </c>
      <c r="D28" s="190" t="s">
        <v>259</v>
      </c>
      <c r="E28" s="191" t="s">
        <v>552</v>
      </c>
      <c r="F28" s="150" t="s">
        <v>831</v>
      </c>
      <c r="G28" s="150" t="s">
        <v>370</v>
      </c>
      <c r="H28" s="150" t="s">
        <v>557</v>
      </c>
      <c r="I28" s="190" t="s">
        <v>261</v>
      </c>
      <c r="J28" s="290" t="s">
        <v>554</v>
      </c>
      <c r="K28" s="34" t="s">
        <v>555</v>
      </c>
      <c r="L28" s="150" t="s">
        <v>556</v>
      </c>
      <c r="M28" s="190" t="s">
        <v>744</v>
      </c>
      <c r="N28" s="191" t="s">
        <v>260</v>
      </c>
    </row>
    <row r="29" spans="1:15" ht="23.9" customHeight="1" x14ac:dyDescent="0.25">
      <c r="A29" s="209" cm="1">
        <f t="array" ref="A29:A31">ROW()-ROW(A29:A31)-1</f>
        <v>-1</v>
      </c>
      <c r="B29" s="210"/>
      <c r="C29" s="210"/>
      <c r="D29" s="263"/>
      <c r="E29" s="216"/>
      <c r="F29" s="205"/>
      <c r="G29" s="327"/>
      <c r="H29" s="326"/>
      <c r="I29" s="217" t="str" cm="1">
        <f t="array" ref="I29:I31">IF((G29:G31&lt;&gt;"")*(H29:H31&lt;&gt;""), G29:G31 * H29:H31, "")</f>
        <v/>
      </c>
      <c r="J29" s="201"/>
      <c r="K29" s="151"/>
      <c r="L29" s="151"/>
      <c r="M29" s="217" t="str" cm="1">
        <f t="array" ref="M29:M31">IF((I29:I31&lt;&gt;"")+(J29:J31&lt;&gt;"")+(K29:K31&lt;&gt;"")+(L29:L31&lt;&gt;""), IFERROR(I29:I31*1,0) - (IFERROR(J29:J31*1,0) + IFERROR(K29:K31*1,0) + IFERROR(L29:L31*1,0)),"")</f>
        <v/>
      </c>
      <c r="N29" s="238"/>
    </row>
    <row r="30" spans="1:15" ht="23.9" customHeight="1" x14ac:dyDescent="0.25">
      <c r="A30" s="209">
        <v>-2</v>
      </c>
      <c r="B30" s="210"/>
      <c r="C30" s="210"/>
      <c r="D30" s="263"/>
      <c r="E30" s="216"/>
      <c r="F30" s="205"/>
      <c r="G30" s="327"/>
      <c r="H30" s="326"/>
      <c r="I30" s="217" t="str">
        <v/>
      </c>
      <c r="J30" s="201"/>
      <c r="K30" s="151"/>
      <c r="L30" s="151"/>
      <c r="M30" s="217" t="str">
        <v/>
      </c>
      <c r="N30" s="238"/>
    </row>
    <row r="31" spans="1:15" ht="23.9" customHeight="1" x14ac:dyDescent="0.25">
      <c r="A31" s="209">
        <v>-3</v>
      </c>
      <c r="B31" s="210"/>
      <c r="C31" s="210"/>
      <c r="D31" s="263"/>
      <c r="E31" s="216"/>
      <c r="F31" s="205"/>
      <c r="G31" s="327"/>
      <c r="H31" s="326"/>
      <c r="I31" s="217" t="str">
        <v/>
      </c>
      <c r="J31" s="201"/>
      <c r="K31" s="151"/>
      <c r="L31" s="151"/>
      <c r="M31" s="217" t="str">
        <v/>
      </c>
      <c r="N31" s="238"/>
    </row>
    <row r="32" spans="1:15" ht="23.9" customHeight="1" x14ac:dyDescent="0.25">
      <c r="A32" s="754" t="s">
        <v>136</v>
      </c>
      <c r="B32" s="755"/>
      <c r="C32" s="755"/>
      <c r="D32" s="755"/>
      <c r="E32" s="755"/>
      <c r="F32" s="755"/>
      <c r="G32" s="755"/>
      <c r="H32" s="756"/>
      <c r="I32" s="219">
        <f>SUM(I29:I31)</f>
        <v>0</v>
      </c>
      <c r="J32" s="754" t="s">
        <v>136</v>
      </c>
      <c r="K32" s="755"/>
      <c r="L32" s="756"/>
      <c r="M32" s="219">
        <f>SUM(M29:M31)</f>
        <v>0</v>
      </c>
      <c r="N32" s="218"/>
    </row>
    <row r="33" spans="1:16" ht="9.65" customHeight="1" x14ac:dyDescent="0.25">
      <c r="A33" s="753"/>
      <c r="B33" s="753"/>
      <c r="C33" s="753"/>
      <c r="D33" s="753"/>
      <c r="E33" s="753"/>
      <c r="F33" s="753"/>
      <c r="G33" s="753"/>
      <c r="H33" s="753"/>
      <c r="I33" s="753"/>
      <c r="J33" s="753"/>
      <c r="K33" s="753"/>
      <c r="L33" s="753"/>
      <c r="M33" s="753"/>
      <c r="N33" s="753"/>
    </row>
    <row r="34" spans="1:16" ht="22.4" customHeight="1" x14ac:dyDescent="0.25">
      <c r="A34" s="666" t="s">
        <v>9</v>
      </c>
      <c r="B34" s="666"/>
      <c r="C34" s="667"/>
      <c r="D34" s="668"/>
      <c r="E34" s="669"/>
      <c r="F34" s="670"/>
      <c r="G34" s="740" t="s">
        <v>558</v>
      </c>
      <c r="H34" s="741"/>
      <c r="I34" s="741"/>
      <c r="J34" s="741"/>
      <c r="K34" s="741"/>
      <c r="L34" s="741"/>
      <c r="M34" s="741"/>
      <c r="N34" s="741"/>
    </row>
    <row r="35" spans="1:16" ht="7.4" customHeight="1" x14ac:dyDescent="0.25">
      <c r="A35" s="666"/>
      <c r="B35" s="666"/>
      <c r="C35" s="666"/>
      <c r="D35" s="666"/>
      <c r="E35" s="666"/>
      <c r="F35" s="666"/>
      <c r="G35" s="666"/>
      <c r="H35" s="666"/>
      <c r="I35" s="666"/>
      <c r="J35" s="666"/>
      <c r="K35" s="666"/>
      <c r="L35" s="666"/>
      <c r="M35" s="666"/>
      <c r="N35" s="666"/>
    </row>
    <row r="36" spans="1:16" s="9" customFormat="1" ht="23.9" customHeight="1" x14ac:dyDescent="0.35">
      <c r="A36" s="671" t="s">
        <v>665</v>
      </c>
      <c r="B36" s="672"/>
      <c r="C36" s="672"/>
      <c r="D36" s="672"/>
      <c r="E36" s="672"/>
      <c r="F36" s="672"/>
      <c r="G36" s="672"/>
      <c r="H36" s="672"/>
      <c r="I36" s="673"/>
      <c r="J36" s="673"/>
      <c r="K36" s="673"/>
      <c r="L36" s="673"/>
      <c r="M36" s="673"/>
      <c r="N36" s="673"/>
    </row>
    <row r="37" spans="1:16" s="9" customFormat="1" ht="26.15" customHeight="1" thickBot="1" x14ac:dyDescent="0.4">
      <c r="A37" s="674" t="s">
        <v>262</v>
      </c>
      <c r="B37" s="675"/>
      <c r="C37" s="675"/>
      <c r="D37" s="675"/>
      <c r="E37" s="675"/>
      <c r="F37" s="675"/>
      <c r="G37" s="675"/>
      <c r="H37" s="675"/>
      <c r="I37" s="675"/>
      <c r="J37" s="675"/>
      <c r="K37" s="675"/>
      <c r="L37" s="675"/>
      <c r="M37" s="675"/>
      <c r="N37" s="676"/>
    </row>
    <row r="38" spans="1:16" s="9" customFormat="1" ht="24" customHeight="1" x14ac:dyDescent="0.35">
      <c r="A38" s="663" t="s">
        <v>259</v>
      </c>
      <c r="B38" s="664"/>
      <c r="C38" s="665"/>
      <c r="D38" s="660" t="s">
        <v>844</v>
      </c>
      <c r="E38" s="662"/>
      <c r="F38" s="661"/>
      <c r="G38" s="660" t="s">
        <v>845</v>
      </c>
      <c r="H38" s="662"/>
      <c r="I38" s="661"/>
      <c r="J38" s="660" t="s">
        <v>747</v>
      </c>
      <c r="K38" s="662"/>
      <c r="L38" s="661"/>
      <c r="M38" s="660" t="s">
        <v>136</v>
      </c>
      <c r="N38" s="661"/>
    </row>
    <row r="39" spans="1:16" s="9" customFormat="1" ht="15.75" customHeight="1" x14ac:dyDescent="0.35">
      <c r="A39" s="713" t="str">
        <f>RefMenu!B18</f>
        <v>Analyse diagnostique</v>
      </c>
      <c r="B39" s="714"/>
      <c r="C39" s="715"/>
      <c r="D39" s="692">
        <f>SUMIF(D19:D21,$A39,J19:J21)+SUMIF(D19:D21,$A39,L19:L21)*N(Données_Projet!D24)+SUMIF(D29:D31,$A39,J29:J31)+SUMIF(D29:D31,$A39,L29:L31)*N(Données_Projet!D24)</f>
        <v>0</v>
      </c>
      <c r="E39" s="693"/>
      <c r="F39" s="694"/>
      <c r="G39" s="692">
        <f>SUMIF(D19:D21,$A39,K19:K21)+SUMIF(D19:D21,$A39,L19:L21)*N(Données_Projet!D25)+SUMIF(D29:D31,$A39,K29:K31)+SUMIF(D29:D31,$A39,L29:L31)*N(Données_Projet!D25)</f>
        <v>0</v>
      </c>
      <c r="H39" s="693"/>
      <c r="I39" s="694"/>
      <c r="J39" s="695">
        <f>SUMIF(D19:D21,$A39,M19:M21)+SUMIF(D29:D31,$A39,M29:M31)</f>
        <v>0</v>
      </c>
      <c r="K39" s="696"/>
      <c r="L39" s="697"/>
      <c r="M39" s="695">
        <f>SUM(D39:L39)</f>
        <v>0</v>
      </c>
      <c r="N39" s="697"/>
    </row>
    <row r="40" spans="1:16" s="9" customFormat="1" ht="15.65" customHeight="1" x14ac:dyDescent="0.35">
      <c r="A40" s="713" t="str">
        <f>RefMenu!B19</f>
        <v>Implantation du SGE</v>
      </c>
      <c r="B40" s="714"/>
      <c r="C40" s="715"/>
      <c r="D40" s="692">
        <f>SUMIF(D19:D21,$A40,J19:J21)+SUMIF(D19:D21,$A40,L19:L21)*N(Données_Projet!D24)+SUMIF(D29:D31,$A40,J29:J31)+SUMIF(D29:D31,$A40,L29:L31)*N(Données_Projet!D24)</f>
        <v>0</v>
      </c>
      <c r="E40" s="693"/>
      <c r="F40" s="694"/>
      <c r="G40" s="692">
        <f>SUMIF(D19:D21,$A40,K19:K21)+SUMIF(D19:D21,$A40,L19:L21)*N(Données_Projet!D25)+SUMIF(D29:D31,$A40,K29:K31)+SUMIF(D29:D31,$A40,L29:L31)*N(Données_Projet!D25)</f>
        <v>0</v>
      </c>
      <c r="H40" s="693"/>
      <c r="I40" s="694"/>
      <c r="J40" s="695">
        <f>SUMIF(D19:D21,$A40,M19:M21)+SUMIF(D29:D31,$A40,M29:M31)</f>
        <v>0</v>
      </c>
      <c r="K40" s="696"/>
      <c r="L40" s="697"/>
      <c r="M40" s="695">
        <f t="shared" ref="M40:M43" si="0">SUM(D40:L40)</f>
        <v>0</v>
      </c>
      <c r="N40" s="697"/>
    </row>
    <row r="41" spans="1:16" s="9" customFormat="1" ht="19.399999999999999" customHeight="1" x14ac:dyDescent="0.35">
      <c r="A41" s="713" t="str">
        <f>RefMenu!B20</f>
        <v>Implantation du SIGE</v>
      </c>
      <c r="B41" s="714"/>
      <c r="C41" s="715"/>
      <c r="D41" s="692">
        <f>SUMIF(D19:D21,$A41,J19:J21)+SUMIF(D19:D21,$A41,L19:L21)*N(Données_Projet!D24)+SUMIF(D29:D31,$A41,J29:J31)+SUMIF(D29:D31,$A41,L29:L31)*N(Données_Projet!D24)</f>
        <v>0</v>
      </c>
      <c r="E41" s="693"/>
      <c r="F41" s="694"/>
      <c r="G41" s="692">
        <f>SUMIF(D19:D21,$A41,K19:K21)+SUMIF(D19:D21,$A41,L19:L21)*N(Données_Projet!D25)+SUMIF(D29:D31,$A41,K29:K31)+SUMIF(D29:D31,$A41,L29:L31)*N(Données_Projet!D25)</f>
        <v>0</v>
      </c>
      <c r="H41" s="693"/>
      <c r="I41" s="694"/>
      <c r="J41" s="695">
        <f>SUMIF(D19:D21,$A41,M19:M21)+SUMIF(D29:D31,$A41,M29:M31)</f>
        <v>0</v>
      </c>
      <c r="K41" s="696"/>
      <c r="L41" s="697"/>
      <c r="M41" s="695">
        <f t="shared" si="0"/>
        <v>0</v>
      </c>
      <c r="N41" s="697"/>
    </row>
    <row r="42" spans="1:16" s="9" customFormat="1" ht="19.399999999999999" customHeight="1" x14ac:dyDescent="0.35">
      <c r="A42" s="689" t="str">
        <f>RefMenu!B21</f>
        <v>Consultant de l'énergie</v>
      </c>
      <c r="B42" s="690"/>
      <c r="C42" s="691"/>
      <c r="D42" s="692">
        <f>SUMIF(D19:D21,$A42,J19:J21)+SUMIF(D19:D21,$A42,L19:L21)*N(Données_Projet!D24)+SUMIF(D29:D31,$A42,J29:J31)+SUMIF(D29:D31,$A42,L29:L31)*N(Données_Projet!D24)</f>
        <v>0</v>
      </c>
      <c r="E42" s="693"/>
      <c r="F42" s="694"/>
      <c r="G42" s="692">
        <f>SUMIF(D19:D21,$A42,K19:K21)+SUMIF(D19:D21,$A42,L19:L21)*N(Données_Projet!D25)+SUMIF(D29:D31,$A42,K29:K31)+SUMIF(D29:D31,$A42,L29:L31)*N(Données_Projet!D25)</f>
        <v>0</v>
      </c>
      <c r="H42" s="693"/>
      <c r="I42" s="694"/>
      <c r="J42" s="695">
        <f>SUMIF(D19:D21,$A42,M19:M21)+SUMIF(D29:D31,$A42,M29:M31)</f>
        <v>0</v>
      </c>
      <c r="K42" s="696"/>
      <c r="L42" s="697"/>
      <c r="M42" s="695">
        <f>SUM(D42:L42)</f>
        <v>0</v>
      </c>
      <c r="N42" s="697"/>
    </row>
    <row r="43" spans="1:16" s="9" customFormat="1" ht="19.399999999999999" customHeight="1" x14ac:dyDescent="0.35">
      <c r="A43" s="710" t="str">
        <f>RefMenu!B22</f>
        <v>Mesurage et vérification</v>
      </c>
      <c r="B43" s="711"/>
      <c r="C43" s="712"/>
      <c r="D43" s="707">
        <f>SUMIF(D19:D21,$A43,J19:J21)+SUMIF(D19:D21,$A43,L19:L21)*N(Données_Projet!D24)+SUMIF(D29:D31,$A43,J29:J31)+SUMIF(D29:D31,$A43,L29:L31)*N(Données_Projet!D24)</f>
        <v>0</v>
      </c>
      <c r="E43" s="708"/>
      <c r="F43" s="709"/>
      <c r="G43" s="707">
        <f>SUMIF(D19:D21,$A43,K19:K21)+SUMIF(D19:D21,$A43,L19:L21)*N(Données_Projet!D25)+SUMIF(D29:D31,$A43,K29:K31)+SUMIF(D29:D31,$A43,L29:L31)*N(Données_Projet!D25)</f>
        <v>0</v>
      </c>
      <c r="H43" s="708"/>
      <c r="I43" s="709"/>
      <c r="J43" s="704">
        <f>SUMIF(D19:D21,$A43,M19:M21)+SUMIF(D29:D31,$A43,M29:M31)</f>
        <v>0</v>
      </c>
      <c r="K43" s="706"/>
      <c r="L43" s="705"/>
      <c r="M43" s="704">
        <f t="shared" si="0"/>
        <v>0</v>
      </c>
      <c r="N43" s="705"/>
    </row>
    <row r="44" spans="1:16" s="9" customFormat="1" ht="19.399999999999999" customHeight="1" x14ac:dyDescent="0.35">
      <c r="A44" s="701" t="s">
        <v>136</v>
      </c>
      <c r="B44" s="702"/>
      <c r="C44" s="703"/>
      <c r="D44" s="698">
        <f>SUM(D39:F43)</f>
        <v>0</v>
      </c>
      <c r="E44" s="700"/>
      <c r="F44" s="699"/>
      <c r="G44" s="698">
        <f t="shared" ref="G44" si="1">SUM(G39:I43)</f>
        <v>0</v>
      </c>
      <c r="H44" s="700"/>
      <c r="I44" s="699"/>
      <c r="J44" s="698">
        <f>SUM(J39:L43)</f>
        <v>0</v>
      </c>
      <c r="K44" s="700"/>
      <c r="L44" s="699"/>
      <c r="M44" s="698">
        <f>SUM(M39:N43)</f>
        <v>0</v>
      </c>
      <c r="N44" s="699"/>
    </row>
    <row r="45" spans="1:16" s="9" customFormat="1" ht="19.399999999999999" customHeight="1" x14ac:dyDescent="0.35">
      <c r="A45" s="688" t="s">
        <v>861</v>
      </c>
      <c r="B45" s="688"/>
      <c r="C45" s="688"/>
      <c r="D45" s="688"/>
      <c r="E45" s="688"/>
      <c r="F45" s="688"/>
      <c r="G45" s="688"/>
      <c r="H45" s="688"/>
      <c r="I45" s="688"/>
      <c r="J45" s="688"/>
      <c r="K45" s="688"/>
      <c r="L45" s="688"/>
      <c r="M45" s="688"/>
      <c r="N45" s="688"/>
    </row>
    <row r="46" spans="1:16" s="9" customFormat="1" ht="19.399999999999999" customHeight="1" x14ac:dyDescent="0.3">
      <c r="A46" s="6"/>
      <c r="B46" s="7"/>
      <c r="C46" s="7"/>
      <c r="D46" s="8"/>
      <c r="E46" s="8"/>
      <c r="F46" s="10"/>
      <c r="G46" s="10"/>
      <c r="H46" s="7"/>
      <c r="I46" s="7"/>
      <c r="J46" s="7"/>
      <c r="K46" s="7"/>
      <c r="L46" s="7"/>
      <c r="M46" s="7"/>
      <c r="N46" s="8"/>
    </row>
    <row r="47" spans="1:16" s="9" customFormat="1" ht="17.5" customHeight="1" x14ac:dyDescent="0.3">
      <c r="A47" s="6"/>
      <c r="B47" s="7"/>
      <c r="C47" s="7"/>
      <c r="D47" s="8"/>
      <c r="E47" s="8"/>
      <c r="F47" s="10"/>
      <c r="G47" s="10"/>
      <c r="H47" s="7"/>
      <c r="I47" s="7"/>
      <c r="J47" s="7"/>
      <c r="K47" s="7"/>
      <c r="L47" s="7"/>
      <c r="M47" s="7"/>
      <c r="N47" s="8"/>
    </row>
    <row r="48" spans="1:16" s="9" customFormat="1" ht="23.9" customHeight="1" x14ac:dyDescent="0.3">
      <c r="A48" s="6"/>
      <c r="B48" s="7"/>
      <c r="C48" s="7"/>
      <c r="D48" s="8"/>
      <c r="E48" s="8"/>
      <c r="F48" s="10"/>
      <c r="G48" s="10"/>
      <c r="H48" s="7"/>
      <c r="I48" s="7"/>
      <c r="J48" s="7"/>
      <c r="K48" s="7"/>
      <c r="L48" s="7"/>
      <c r="M48" s="7"/>
      <c r="N48" s="8"/>
      <c r="P48" s="14"/>
    </row>
    <row r="49" spans="1:16" s="9" customFormat="1" ht="19.5" customHeight="1" x14ac:dyDescent="0.3">
      <c r="A49" s="6"/>
      <c r="B49" s="7"/>
      <c r="C49" s="7"/>
      <c r="D49" s="8"/>
      <c r="E49" s="8"/>
      <c r="F49" s="10"/>
      <c r="G49" s="10"/>
      <c r="H49" s="7"/>
      <c r="I49" s="7"/>
      <c r="J49" s="7"/>
      <c r="K49" s="7"/>
      <c r="L49" s="7"/>
      <c r="M49" s="7"/>
      <c r="N49" s="8"/>
      <c r="P49" s="14"/>
    </row>
    <row r="50" spans="1:16" s="9" customFormat="1" ht="19.5" customHeight="1" x14ac:dyDescent="0.3">
      <c r="A50" s="6"/>
      <c r="B50" s="7"/>
      <c r="C50" s="7"/>
      <c r="D50" s="8"/>
      <c r="E50" s="8"/>
      <c r="F50" s="10"/>
      <c r="G50" s="10"/>
      <c r="H50" s="7"/>
      <c r="I50" s="7"/>
      <c r="J50" s="7"/>
      <c r="K50" s="7"/>
      <c r="L50" s="7"/>
      <c r="M50" s="7"/>
      <c r="N50" s="8"/>
      <c r="P50" s="14"/>
    </row>
    <row r="51" spans="1:16" s="9" customFormat="1" ht="19.5" customHeight="1" x14ac:dyDescent="0.3">
      <c r="A51" s="6"/>
      <c r="B51" s="7"/>
      <c r="C51" s="7"/>
      <c r="D51" s="8"/>
      <c r="E51" s="8"/>
      <c r="F51" s="10"/>
      <c r="G51" s="10"/>
      <c r="H51" s="7"/>
      <c r="I51" s="7"/>
      <c r="J51" s="7"/>
      <c r="K51" s="7"/>
      <c r="L51" s="7"/>
      <c r="M51" s="7"/>
      <c r="N51" s="8"/>
      <c r="P51" s="14"/>
    </row>
  </sheetData>
  <sheetProtection password="E9A8" sheet="1" formatRows="0" insertRows="0"/>
  <mergeCells count="88">
    <mergeCell ref="A5:F5"/>
    <mergeCell ref="A6:F6"/>
    <mergeCell ref="J7:L7"/>
    <mergeCell ref="M7:N8"/>
    <mergeCell ref="G5:I5"/>
    <mergeCell ref="J5:L5"/>
    <mergeCell ref="M5:N6"/>
    <mergeCell ref="G6:I6"/>
    <mergeCell ref="J6:L6"/>
    <mergeCell ref="J8:L8"/>
    <mergeCell ref="G7:I7"/>
    <mergeCell ref="G8:I8"/>
    <mergeCell ref="A7:F7"/>
    <mergeCell ref="A8:F8"/>
    <mergeCell ref="A1:N1"/>
    <mergeCell ref="A2:D2"/>
    <mergeCell ref="E2:N2"/>
    <mergeCell ref="A3:N3"/>
    <mergeCell ref="A4:N4"/>
    <mergeCell ref="A9:N9"/>
    <mergeCell ref="A10:I12"/>
    <mergeCell ref="J10:J12"/>
    <mergeCell ref="K10:N10"/>
    <mergeCell ref="K11:L11"/>
    <mergeCell ref="M11:N11"/>
    <mergeCell ref="K12:L12"/>
    <mergeCell ref="M12:N12"/>
    <mergeCell ref="A13:N13"/>
    <mergeCell ref="A14:N14"/>
    <mergeCell ref="A15:D16"/>
    <mergeCell ref="E15:I15"/>
    <mergeCell ref="J15:M15"/>
    <mergeCell ref="E16:I16"/>
    <mergeCell ref="J16:M16"/>
    <mergeCell ref="A22:H22"/>
    <mergeCell ref="J22:L22"/>
    <mergeCell ref="A23:N23"/>
    <mergeCell ref="A24:N24"/>
    <mergeCell ref="A25:D26"/>
    <mergeCell ref="E25:I25"/>
    <mergeCell ref="J25:M25"/>
    <mergeCell ref="E26:I26"/>
    <mergeCell ref="J26:M26"/>
    <mergeCell ref="A32:H32"/>
    <mergeCell ref="J32:L32"/>
    <mergeCell ref="A33:N33"/>
    <mergeCell ref="A34:C34"/>
    <mergeCell ref="D34:F34"/>
    <mergeCell ref="G34:N34"/>
    <mergeCell ref="A35:N35"/>
    <mergeCell ref="A36:N36"/>
    <mergeCell ref="A37:N37"/>
    <mergeCell ref="A38:C38"/>
    <mergeCell ref="D38:F38"/>
    <mergeCell ref="G38:I38"/>
    <mergeCell ref="J38:L38"/>
    <mergeCell ref="M38:N38"/>
    <mergeCell ref="A40:C40"/>
    <mergeCell ref="D40:F40"/>
    <mergeCell ref="G40:I40"/>
    <mergeCell ref="J40:L40"/>
    <mergeCell ref="M40:N40"/>
    <mergeCell ref="A39:C39"/>
    <mergeCell ref="D39:F39"/>
    <mergeCell ref="G39:I39"/>
    <mergeCell ref="J39:L39"/>
    <mergeCell ref="M39:N39"/>
    <mergeCell ref="A42:C42"/>
    <mergeCell ref="D42:F42"/>
    <mergeCell ref="G42:I42"/>
    <mergeCell ref="J42:L42"/>
    <mergeCell ref="M42:N42"/>
    <mergeCell ref="A41:C41"/>
    <mergeCell ref="D41:F41"/>
    <mergeCell ref="G41:I41"/>
    <mergeCell ref="J41:L41"/>
    <mergeCell ref="M41:N41"/>
    <mergeCell ref="A45:N45"/>
    <mergeCell ref="A43:C43"/>
    <mergeCell ref="D43:F43"/>
    <mergeCell ref="G43:I43"/>
    <mergeCell ref="J43:L43"/>
    <mergeCell ref="M43:N43"/>
    <mergeCell ref="A44:C44"/>
    <mergeCell ref="D44:F44"/>
    <mergeCell ref="G44:I44"/>
    <mergeCell ref="J44:L44"/>
    <mergeCell ref="M44:N44"/>
  </mergeCells>
  <conditionalFormatting sqref="B19:C21 E19:H21 B29:C31 E29:H31 N29:N31">
    <cfRule type="expression" dxfId="351" priority="6">
      <formula>B19=""</formula>
    </cfRule>
  </conditionalFormatting>
  <conditionalFormatting sqref="D19:D21 D29:D31">
    <cfRule type="expression" dxfId="350" priority="1">
      <formula>AND(G19="",H19="",J19="",K19="",L19="")</formula>
    </cfRule>
    <cfRule type="expression" dxfId="349" priority="14">
      <formula>AND(I19&lt;&gt;0,D19="")</formula>
    </cfRule>
  </conditionalFormatting>
  <conditionalFormatting sqref="D34:F34">
    <cfRule type="expression" dxfId="348" priority="17">
      <formula>$D$34 =""</formula>
    </cfRule>
  </conditionalFormatting>
  <conditionalFormatting sqref="F19:F21">
    <cfRule type="containsBlanks" priority="18" stopIfTrue="1">
      <formula>LEN(TRIM(F19))=0</formula>
    </cfRule>
    <cfRule type="cellIs" dxfId="347" priority="19" operator="greaterThan">
      <formula>$M$12</formula>
    </cfRule>
    <cfRule type="cellIs" dxfId="346" priority="20" operator="lessThan">
      <formula>$K$12</formula>
    </cfRule>
  </conditionalFormatting>
  <conditionalFormatting sqref="F29:F31">
    <cfRule type="containsBlanks" priority="7" stopIfTrue="1">
      <formula>LEN(TRIM(F29))=0</formula>
    </cfRule>
    <cfRule type="cellIs" dxfId="345" priority="8" operator="greaterThan">
      <formula>$M$12</formula>
    </cfRule>
    <cfRule type="cellIs" dxfId="344" priority="12" operator="lessThan">
      <formula>$K$12</formula>
    </cfRule>
  </conditionalFormatting>
  <conditionalFormatting sqref="G19:M21 G29:M31 I22 M22 I32 M32 D39:N44">
    <cfRule type="cellIs" dxfId="343" priority="15" operator="lessThan">
      <formula>0</formula>
    </cfRule>
  </conditionalFormatting>
  <conditionalFormatting sqref="J18:J19 K19:L19 J20:L21 J29:L31 N19:N21">
    <cfRule type="containsBlanks" dxfId="342" priority="16">
      <formula>LEN(TRIM(J18))=0</formula>
    </cfRule>
  </conditionalFormatting>
  <conditionalFormatting sqref="J28:K28">
    <cfRule type="containsBlanks" dxfId="341" priority="9">
      <formula>LEN(TRIM(J28))=0</formula>
    </cfRule>
  </conditionalFormatting>
  <conditionalFormatting sqref="K18">
    <cfRule type="containsBlanks" dxfId="340" priority="11">
      <formula>LEN(TRIM(K18))=0</formula>
    </cfRule>
  </conditionalFormatting>
  <conditionalFormatting sqref="M12">
    <cfRule type="expression" dxfId="339" priority="2">
      <formula>M12=""</formula>
    </cfRule>
    <cfRule type="containsBlanks" priority="3" stopIfTrue="1">
      <formula>LEN(TRIM(M12))=0</formula>
    </cfRule>
    <cfRule type="cellIs" dxfId="338" priority="4" operator="greaterThan">
      <formula>$M$7</formula>
    </cfRule>
    <cfRule type="cellIs" dxfId="337" priority="5" operator="lessThan">
      <formula>$K$12</formula>
    </cfRule>
  </conditionalFormatting>
  <conditionalFormatting sqref="M19:M21 M29:M31">
    <cfRule type="cellIs" dxfId="336" priority="13" operator="equal">
      <formula>0</formula>
    </cfRule>
  </conditionalFormatting>
  <dataValidations count="13">
    <dataValidation showInputMessage="1" showErrorMessage="1" sqref="I19" xr:uid="{4EBD5547-D3FF-47DF-9810-013F8B917DAE}"/>
    <dataValidation allowBlank="1" showInputMessage="1" showErrorMessage="1" promptTitle="Note :" prompt="Coût relatif au SGE concernant des sources d'énergie autres que l'électricité ou le gaz naturel ou coût ne concernant pas le SGE." sqref="M27 M17" xr:uid="{1BE25843-5593-41C1-862B-0BEC59C5FDD0}"/>
    <dataValidation allowBlank="1" showInputMessage="1" showErrorMessage="1" promptTitle="Note :" prompt="Séparer le coût total (colonne I) en coût concernant l'électricité uniquement (J), coût concernant le gaz naturel uniquement (K) et coût commun à l'électricité et au gaz naturel (L).  Tout coût résiduel apparaîtra dans coût non-admisssible (colonne M)." sqref="J15:M15 J25:M25" xr:uid="{CB31A2C1-6328-4871-B0F4-03C4A492EB01}"/>
    <dataValidation allowBlank="1" showInputMessage="1" showErrorMessage="1" promptTitle="Note :" prompt="Nom et fonction de l'employé.  S'il s'agit plutôt d'une réquisition interne, détailler le type d'équipement concerné." sqref="B27" xr:uid="{FBDF1CF8-638E-4B01-A39C-BE26F8A76403}"/>
    <dataValidation allowBlank="1" showInputMessage="1" showErrorMessage="1" promptTitle="Note :" prompt="Description des travaux réalisés ou des équipements réquisitionnés" sqref="C27" xr:uid="{3E307568-3C0B-41AF-932B-AEAE15DF81F0}"/>
    <dataValidation allowBlank="1" showInputMessage="1" showErrorMessage="1" promptTitle="Note :" prompt="Numéro du bon de travail ou de réquisition interne" sqref="E27" xr:uid="{4D28661D-4DD9-4063-B0DC-F7F2DB5AFB73}"/>
    <dataValidation allowBlank="1" showInputMessage="1" showErrorMessage="1" promptTitle="Note :" prompt="Dates de début et de fin des travaux ou date de réquisition interne" sqref="F27" xr:uid="{8B5118E8-1DD7-4411-B9EE-DD5F79A2C2AA}"/>
    <dataValidation allowBlank="1" showInputMessage="1" showErrorMessage="1" promptTitle="Note :" prompt="Montant indiqué dans la facture. Si la devise n'est pas en dollars canadiens, indiquer le taux de change dans la colonne à cet effet et indiquer la devise dans la colonne commentaires." sqref="G17" xr:uid="{FC7445F5-8274-48BA-A130-D42E9B76451D}"/>
    <dataValidation allowBlank="1" showInputMessage="1" showErrorMessage="1" promptTitle="Note :" prompt="Si la facture est en dollars canadiens, inscrire 1._x000a_Si la facture n'est pas en dollars canadiens, indiquer le taux de change de la Banque du Canada à la date de la facture en $ CA / devise." sqref="H17" xr:uid="{489D1083-0917-4532-95D5-6873B65C17BD}"/>
    <dataValidation showInputMessage="1" showErrorMessage="1" promptTitle="Note :" prompt="Le taux horaire ($ CA) est le taux officiel déterminé par le contrôleur financier de l'organisation.  Le coût unitaire est le coût par item réquisitionné." sqref="H27" xr:uid="{CCDAB69B-4750-466E-B486-FA75BB286CE6}"/>
    <dataValidation allowBlank="1" showInputMessage="1" showErrorMessage="1" promptTitle="Note :" prompt="Coûts relatifs au SGE pour d'autres sources d'énergies ou qui non pas relatif au SGE." sqref="N17 N27" xr:uid="{266A9D35-9225-4EED-9078-C4C73D8C4939}"/>
    <dataValidation type="custom" allowBlank="1" showInputMessage="1" showErrorMessage="1" sqref="G19:H21 G29:H31" xr:uid="{1DF2151E-33FC-4CEE-AE00-B62383440B5D}">
      <formula1>ISNUMBER(G19:H21)</formula1>
    </dataValidation>
    <dataValidation type="custom" allowBlank="1" showInputMessage="1" showErrorMessage="1" sqref="J19:L21 J29:L31" xr:uid="{67819B1E-1F80-4656-8D63-88C50A022179}">
      <formula1>ISNUMBER(J19:L21)</formula1>
    </dataValidation>
  </dataValidations>
  <pageMargins left="0.511811023622047" right="0.511811023622047" top="0.19685039370078741" bottom="0.511811023622047" header="0.31496062992126" footer="0.31496062992126"/>
  <pageSetup paperSize="5" fitToHeight="0" orientation="landscape" r:id="rId1"/>
  <headerFooter>
    <oddFooter>&amp;L&amp;"Arial,Normal"&amp;6Mois 9 : Rapport de dépenses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D9C9A25-902C-40A4-AEE2-1D5A5F581A25}">
          <x14:formula1>
            <xm:f>RefMenu!$B$12:$B$14</xm:f>
          </x14:formula1>
          <xm:sqref>D29:D31</xm:sqref>
        </x14:dataValidation>
        <x14:dataValidation type="list" allowBlank="1" showInputMessage="1" showErrorMessage="1" xr:uid="{0299ED68-FC15-4CEE-B879-DA97D9EB81A2}">
          <x14:formula1>
            <xm:f>RefMenu!$B$5:$B$8</xm:f>
          </x14:formula1>
          <xm:sqref>D19:D21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20176-6315-4E00-B6AD-315298C2D4B2}">
  <sheetPr codeName="Feuil11">
    <tabColor rgb="FFA6C9EC"/>
    <pageSetUpPr fitToPage="1"/>
  </sheetPr>
  <dimension ref="A1:I131"/>
  <sheetViews>
    <sheetView showGridLines="0" view="pageLayout" zoomScaleNormal="40" workbookViewId="0">
      <selection activeCell="C17" sqref="C17:D17"/>
    </sheetView>
  </sheetViews>
  <sheetFormatPr baseColWidth="10" defaultColWidth="10.81640625" defaultRowHeight="14.5" x14ac:dyDescent="0.35"/>
  <cols>
    <col min="1" max="1" width="3.54296875" style="93" customWidth="1"/>
    <col min="2" max="2" width="28.81640625" customWidth="1"/>
    <col min="3" max="3" width="36.1796875" customWidth="1"/>
    <col min="4" max="4" width="29.54296875" customWidth="1"/>
    <col min="5" max="6" width="18.81640625" customWidth="1"/>
    <col min="7" max="7" width="9.54296875" customWidth="1"/>
    <col min="8" max="8" width="9.81640625" customWidth="1"/>
    <col min="9" max="9" width="9.453125" customWidth="1"/>
  </cols>
  <sheetData>
    <row r="1" spans="1:9" x14ac:dyDescent="0.35">
      <c r="A1" s="933"/>
      <c r="B1" s="933"/>
      <c r="C1" s="933"/>
      <c r="D1" s="933"/>
      <c r="E1" s="933"/>
      <c r="F1" s="933"/>
      <c r="G1" s="933"/>
      <c r="H1" s="933"/>
      <c r="I1" s="933"/>
    </row>
    <row r="2" spans="1:9" ht="29.15" customHeight="1" x14ac:dyDescent="0.35">
      <c r="A2" s="933" t="e" vm="1">
        <v>#VALUE!</v>
      </c>
      <c r="B2" s="933"/>
      <c r="C2" s="933"/>
      <c r="D2" s="459" t="s">
        <v>431</v>
      </c>
      <c r="E2" s="460"/>
      <c r="F2" s="460"/>
      <c r="G2" s="460"/>
      <c r="H2" s="460"/>
      <c r="I2" s="460"/>
    </row>
    <row r="3" spans="1:9" x14ac:dyDescent="0.35">
      <c r="A3" s="933"/>
      <c r="B3" s="933"/>
      <c r="C3" s="933"/>
      <c r="D3" s="933"/>
      <c r="E3" s="933"/>
      <c r="F3" s="933"/>
      <c r="G3" s="933"/>
      <c r="H3" s="933"/>
      <c r="I3" s="933"/>
    </row>
    <row r="4" spans="1:9" ht="22.4" customHeight="1" thickBot="1" x14ac:dyDescent="0.4">
      <c r="A4" s="481" t="s">
        <v>248</v>
      </c>
      <c r="B4" s="481"/>
      <c r="C4" s="481"/>
      <c r="D4" s="481"/>
      <c r="E4" s="481"/>
      <c r="F4" s="481"/>
      <c r="G4" s="481"/>
      <c r="H4" s="481"/>
      <c r="I4" s="481"/>
    </row>
    <row r="5" spans="1:9" ht="12.25" customHeight="1" x14ac:dyDescent="0.35">
      <c r="A5" s="514" t="s">
        <v>249</v>
      </c>
      <c r="B5" s="515"/>
      <c r="C5" s="516"/>
      <c r="D5" s="167" t="s">
        <v>250</v>
      </c>
      <c r="E5" s="542" t="s">
        <v>692</v>
      </c>
      <c r="F5" s="543"/>
      <c r="G5" s="508" t="s">
        <v>869</v>
      </c>
      <c r="H5" s="509"/>
      <c r="I5" s="510"/>
    </row>
    <row r="6" spans="1:9" ht="19.399999999999999" customHeight="1" x14ac:dyDescent="0.35">
      <c r="A6" s="467">
        <f xml:space="preserve"> NomEntreprise</f>
        <v>0</v>
      </c>
      <c r="B6" s="468"/>
      <c r="C6" s="469"/>
      <c r="D6" s="182">
        <f xml:space="preserve"> NEQ</f>
        <v>0</v>
      </c>
      <c r="E6" s="538">
        <f xml:space="preserve"> NoProjetHQ</f>
        <v>0</v>
      </c>
      <c r="F6" s="539"/>
      <c r="G6" s="511"/>
      <c r="H6" s="512"/>
      <c r="I6" s="513"/>
    </row>
    <row r="7" spans="1:9" ht="12.25" customHeight="1" x14ac:dyDescent="0.35">
      <c r="A7" s="505" t="s">
        <v>251</v>
      </c>
      <c r="B7" s="506"/>
      <c r="C7" s="507"/>
      <c r="D7" s="168" t="s">
        <v>255</v>
      </c>
      <c r="E7" s="502" t="s">
        <v>693</v>
      </c>
      <c r="F7" s="503"/>
      <c r="G7" s="601" t="str">
        <f>IF(DateDemarrage&lt;&gt;0, EDATE(DateDemarrage, 15), "")</f>
        <v/>
      </c>
      <c r="H7" s="770"/>
      <c r="I7" s="602"/>
    </row>
    <row r="8" spans="1:9" ht="19.399999999999999" customHeight="1" x14ac:dyDescent="0.35">
      <c r="A8" s="467">
        <f xml:space="preserve"> NomUsine</f>
        <v>0</v>
      </c>
      <c r="B8" s="468"/>
      <c r="C8" s="469"/>
      <c r="D8" s="183">
        <f xml:space="preserve"> DateDemarrage</f>
        <v>0</v>
      </c>
      <c r="E8" s="452">
        <f xml:space="preserve"> NoProjetEnergir</f>
        <v>0</v>
      </c>
      <c r="F8" s="504"/>
      <c r="G8" s="603"/>
      <c r="H8" s="771"/>
      <c r="I8" s="604"/>
    </row>
    <row r="9" spans="1:9" ht="7.4" customHeight="1" x14ac:dyDescent="0.35">
      <c r="A9" s="826"/>
      <c r="B9" s="826"/>
      <c r="C9" s="826"/>
      <c r="D9" s="826"/>
      <c r="E9" s="826"/>
      <c r="F9" s="826"/>
      <c r="G9" s="826"/>
      <c r="H9" s="826"/>
      <c r="I9" s="826"/>
    </row>
    <row r="10" spans="1:9" ht="26.15" customHeight="1" x14ac:dyDescent="0.35">
      <c r="A10" s="764" t="s">
        <v>476</v>
      </c>
      <c r="B10" s="765"/>
      <c r="C10" s="765"/>
      <c r="D10" s="766"/>
      <c r="E10" s="607"/>
      <c r="F10" s="608"/>
      <c r="G10" s="935"/>
      <c r="H10" s="935"/>
      <c r="I10" s="935"/>
    </row>
    <row r="11" spans="1:9" ht="7.4" customHeight="1" x14ac:dyDescent="0.35">
      <c r="A11" s="934"/>
      <c r="B11" s="934"/>
      <c r="C11" s="934"/>
      <c r="D11" s="934"/>
      <c r="E11" s="934"/>
      <c r="F11" s="934"/>
      <c r="G11" s="934"/>
      <c r="H11" s="934"/>
      <c r="I11" s="934"/>
    </row>
    <row r="12" spans="1:9" ht="26.15" customHeight="1" x14ac:dyDescent="0.35">
      <c r="A12" s="767" t="s">
        <v>230</v>
      </c>
      <c r="B12" s="767"/>
      <c r="C12" s="767"/>
      <c r="D12" s="767"/>
      <c r="E12" s="767"/>
      <c r="F12" s="767"/>
      <c r="G12" s="767"/>
      <c r="H12" s="767"/>
      <c r="I12" s="767"/>
    </row>
    <row r="13" spans="1:9" ht="26.15" customHeight="1" x14ac:dyDescent="0.35">
      <c r="A13" s="537" t="s">
        <v>168</v>
      </c>
      <c r="B13" s="537"/>
      <c r="C13" s="537"/>
      <c r="D13" s="537"/>
      <c r="E13" s="537"/>
      <c r="F13" s="537"/>
      <c r="G13" s="537"/>
      <c r="H13" s="537"/>
      <c r="I13" s="537"/>
    </row>
    <row r="14" spans="1:9" ht="18.649999999999999" customHeight="1" x14ac:dyDescent="0.35">
      <c r="A14" s="561" t="s">
        <v>698</v>
      </c>
      <c r="B14" s="561"/>
      <c r="C14" s="561"/>
      <c r="D14" s="561"/>
      <c r="E14" s="561"/>
      <c r="F14" s="561"/>
      <c r="G14" s="561"/>
      <c r="H14" s="561"/>
      <c r="I14" s="561"/>
    </row>
    <row r="15" spans="1:9" ht="17.149999999999999" customHeight="1" x14ac:dyDescent="0.35">
      <c r="A15" s="563" t="s">
        <v>10</v>
      </c>
      <c r="B15" s="563"/>
      <c r="C15" s="519" t="s">
        <v>645</v>
      </c>
      <c r="D15" s="520"/>
      <c r="E15" s="768" t="s">
        <v>221</v>
      </c>
      <c r="F15" s="769"/>
      <c r="G15" s="768" t="s">
        <v>11</v>
      </c>
      <c r="H15" s="772"/>
      <c r="I15" s="769"/>
    </row>
    <row r="16" spans="1:9" ht="34.4" customHeight="1" x14ac:dyDescent="0.35">
      <c r="A16" s="940"/>
      <c r="B16" s="940"/>
      <c r="C16" s="611"/>
      <c r="D16" s="613"/>
      <c r="E16" s="59" t="s">
        <v>12</v>
      </c>
      <c r="F16" s="70" t="s">
        <v>13</v>
      </c>
      <c r="G16" s="57" t="s">
        <v>147</v>
      </c>
      <c r="H16" s="58" t="s">
        <v>146</v>
      </c>
      <c r="I16" s="70" t="s">
        <v>145</v>
      </c>
    </row>
    <row r="17" spans="1:9" ht="87.75" customHeight="1" x14ac:dyDescent="0.35">
      <c r="A17" s="80" t="s">
        <v>14</v>
      </c>
      <c r="B17" s="75" t="s">
        <v>879</v>
      </c>
      <c r="C17" s="829" t="s">
        <v>222</v>
      </c>
      <c r="D17" s="830"/>
      <c r="E17" s="87"/>
      <c r="F17" s="87"/>
      <c r="G17" s="92" t="s">
        <v>79</v>
      </c>
      <c r="H17" s="92" t="s">
        <v>80</v>
      </c>
      <c r="I17" s="92" t="s">
        <v>490</v>
      </c>
    </row>
    <row r="18" spans="1:9" ht="94.4" customHeight="1" x14ac:dyDescent="0.35">
      <c r="A18" s="81" t="s">
        <v>30</v>
      </c>
      <c r="B18" s="69" t="s">
        <v>647</v>
      </c>
      <c r="C18" s="829" t="s">
        <v>222</v>
      </c>
      <c r="D18" s="830"/>
      <c r="E18" s="87"/>
      <c r="F18" s="87"/>
      <c r="G18" s="92" t="s">
        <v>79</v>
      </c>
      <c r="H18" s="92" t="s">
        <v>213</v>
      </c>
      <c r="I18" s="92" t="s">
        <v>394</v>
      </c>
    </row>
    <row r="19" spans="1:9" ht="54.65" customHeight="1" x14ac:dyDescent="0.35">
      <c r="A19" s="81" t="s">
        <v>31</v>
      </c>
      <c r="B19" s="69" t="s">
        <v>696</v>
      </c>
      <c r="C19" s="829" t="s">
        <v>222</v>
      </c>
      <c r="D19" s="830"/>
      <c r="E19" s="87"/>
      <c r="F19" s="87"/>
      <c r="G19" s="92" t="s">
        <v>79</v>
      </c>
      <c r="H19" s="92" t="s">
        <v>52</v>
      </c>
      <c r="I19" s="92" t="s">
        <v>4</v>
      </c>
    </row>
    <row r="20" spans="1:9" ht="49.4" customHeight="1" x14ac:dyDescent="0.35">
      <c r="A20" s="81" t="s">
        <v>34</v>
      </c>
      <c r="B20" s="69" t="s">
        <v>774</v>
      </c>
      <c r="C20" s="829" t="s">
        <v>222</v>
      </c>
      <c r="D20" s="830"/>
      <c r="E20" s="87"/>
      <c r="F20" s="87"/>
      <c r="G20" s="92" t="s">
        <v>79</v>
      </c>
      <c r="H20" s="92" t="s">
        <v>213</v>
      </c>
      <c r="I20" s="92" t="s">
        <v>81</v>
      </c>
    </row>
    <row r="21" spans="1:9" ht="59.15" customHeight="1" x14ac:dyDescent="0.35">
      <c r="A21" s="81" t="s">
        <v>35</v>
      </c>
      <c r="B21" s="787" t="s">
        <v>694</v>
      </c>
      <c r="C21" s="788"/>
      <c r="D21" s="68" t="s">
        <v>777</v>
      </c>
      <c r="E21" s="87"/>
      <c r="F21" s="87"/>
      <c r="G21" s="92" t="s">
        <v>79</v>
      </c>
      <c r="H21" s="92" t="s">
        <v>213</v>
      </c>
      <c r="I21" s="92" t="s">
        <v>82</v>
      </c>
    </row>
    <row r="22" spans="1:9" ht="43.4" customHeight="1" x14ac:dyDescent="0.35">
      <c r="A22" s="81" t="s">
        <v>47</v>
      </c>
      <c r="B22" s="787" t="s">
        <v>570</v>
      </c>
      <c r="C22" s="788"/>
      <c r="D22" s="68" t="s">
        <v>778</v>
      </c>
      <c r="E22" s="87"/>
      <c r="F22" s="87"/>
      <c r="G22" s="92" t="s">
        <v>79</v>
      </c>
      <c r="H22" s="92" t="s">
        <v>393</v>
      </c>
      <c r="I22" s="92" t="s">
        <v>213</v>
      </c>
    </row>
    <row r="23" spans="1:9" ht="43.4" customHeight="1" x14ac:dyDescent="0.35">
      <c r="A23" s="81" t="s">
        <v>48</v>
      </c>
      <c r="B23" s="787" t="s">
        <v>652</v>
      </c>
      <c r="C23" s="788"/>
      <c r="D23" s="68" t="s">
        <v>779</v>
      </c>
      <c r="E23" s="87"/>
      <c r="F23" s="87"/>
      <c r="G23" s="92" t="s">
        <v>79</v>
      </c>
      <c r="H23" s="92" t="s">
        <v>393</v>
      </c>
      <c r="I23" s="92" t="s">
        <v>213</v>
      </c>
    </row>
    <row r="24" spans="1:9" ht="84.65" customHeight="1" x14ac:dyDescent="0.35">
      <c r="A24" s="81" t="s">
        <v>50</v>
      </c>
      <c r="B24" s="136" t="s">
        <v>584</v>
      </c>
      <c r="C24" s="829" t="s">
        <v>222</v>
      </c>
      <c r="D24" s="830"/>
      <c r="E24" s="87"/>
      <c r="F24" s="87"/>
      <c r="G24" s="92" t="s">
        <v>79</v>
      </c>
      <c r="H24" s="92" t="s">
        <v>80</v>
      </c>
      <c r="I24" s="92" t="s">
        <v>81</v>
      </c>
    </row>
    <row r="25" spans="1:9" ht="111" customHeight="1" x14ac:dyDescent="0.35">
      <c r="A25" s="81" t="s">
        <v>624</v>
      </c>
      <c r="B25" s="136" t="s">
        <v>585</v>
      </c>
      <c r="C25" s="829" t="s">
        <v>222</v>
      </c>
      <c r="D25" s="830"/>
      <c r="E25" s="87"/>
      <c r="F25" s="87"/>
      <c r="G25" s="92" t="s">
        <v>79</v>
      </c>
      <c r="H25" s="92" t="s">
        <v>80</v>
      </c>
      <c r="I25" s="92" t="s">
        <v>213</v>
      </c>
    </row>
    <row r="26" spans="1:9" ht="48.75" customHeight="1" x14ac:dyDescent="0.35">
      <c r="A26" s="929"/>
      <c r="B26" s="929"/>
      <c r="C26" s="929"/>
      <c r="D26" s="929"/>
      <c r="E26" s="929"/>
      <c r="F26" s="929"/>
      <c r="G26" s="929"/>
      <c r="H26" s="929"/>
      <c r="I26" s="929"/>
    </row>
    <row r="27" spans="1:9" ht="37.5" customHeight="1" x14ac:dyDescent="0.35">
      <c r="A27" s="528"/>
      <c r="B27" s="528"/>
      <c r="C27" s="528"/>
      <c r="D27" s="528"/>
      <c r="E27" s="528"/>
      <c r="F27" s="528"/>
      <c r="G27" s="528"/>
      <c r="H27" s="528"/>
      <c r="I27" s="528"/>
    </row>
    <row r="28" spans="1:9" ht="25.4" customHeight="1" x14ac:dyDescent="0.35">
      <c r="A28" s="561" t="s">
        <v>494</v>
      </c>
      <c r="B28" s="561"/>
      <c r="C28" s="561"/>
      <c r="D28" s="561"/>
      <c r="E28" s="310" t="s">
        <v>12</v>
      </c>
      <c r="F28" s="310" t="s">
        <v>13</v>
      </c>
      <c r="G28" s="310" t="s">
        <v>147</v>
      </c>
      <c r="H28" s="310" t="s">
        <v>146</v>
      </c>
      <c r="I28" s="310" t="s">
        <v>145</v>
      </c>
    </row>
    <row r="29" spans="1:9" ht="18.649999999999999" customHeight="1" x14ac:dyDescent="0.35">
      <c r="A29" s="820" t="s">
        <v>185</v>
      </c>
      <c r="B29" s="820"/>
      <c r="C29" s="820"/>
      <c r="D29" s="820"/>
      <c r="E29" s="820"/>
      <c r="F29" s="820"/>
      <c r="G29" s="820"/>
      <c r="H29" s="820"/>
      <c r="I29" s="820"/>
    </row>
    <row r="30" spans="1:9" ht="56.15" customHeight="1" x14ac:dyDescent="0.35">
      <c r="A30" s="140" t="s">
        <v>14</v>
      </c>
      <c r="B30" s="69" t="s">
        <v>684</v>
      </c>
      <c r="C30" s="931" t="s">
        <v>222</v>
      </c>
      <c r="D30" s="932"/>
      <c r="E30" s="86"/>
      <c r="F30" s="86"/>
      <c r="G30" s="73" t="s">
        <v>84</v>
      </c>
      <c r="H30" s="73" t="s">
        <v>85</v>
      </c>
      <c r="I30" s="73" t="s">
        <v>213</v>
      </c>
    </row>
    <row r="31" spans="1:9" ht="121.4" customHeight="1" x14ac:dyDescent="0.35">
      <c r="A31" s="52" t="s">
        <v>30</v>
      </c>
      <c r="B31" s="818" t="s">
        <v>689</v>
      </c>
      <c r="C31" s="819"/>
      <c r="D31" s="67" t="s">
        <v>780</v>
      </c>
      <c r="E31" s="87"/>
      <c r="F31" s="87"/>
      <c r="G31" s="109" t="s">
        <v>84</v>
      </c>
      <c r="H31" s="109" t="s">
        <v>186</v>
      </c>
      <c r="I31" s="109" t="s">
        <v>213</v>
      </c>
    </row>
    <row r="32" spans="1:9" ht="10.5" customHeight="1" x14ac:dyDescent="0.35">
      <c r="A32" s="777"/>
      <c r="B32" s="777"/>
      <c r="C32" s="777"/>
      <c r="D32" s="777"/>
      <c r="E32" s="777"/>
      <c r="F32" s="777"/>
      <c r="G32" s="777"/>
      <c r="H32" s="777"/>
      <c r="I32" s="777"/>
    </row>
    <row r="33" spans="1:9" ht="7.4" customHeight="1" x14ac:dyDescent="0.35">
      <c r="A33" s="26"/>
      <c r="B33" s="26"/>
      <c r="C33" s="26"/>
      <c r="D33" s="26"/>
      <c r="E33" s="26"/>
      <c r="F33" s="26"/>
      <c r="G33" s="26"/>
      <c r="H33" s="26"/>
      <c r="I33" s="26"/>
    </row>
    <row r="34" spans="1:9" ht="18.649999999999999" customHeight="1" x14ac:dyDescent="0.35">
      <c r="A34" s="820" t="s">
        <v>586</v>
      </c>
      <c r="B34" s="820"/>
      <c r="C34" s="820"/>
      <c r="D34" s="820"/>
      <c r="E34" s="820"/>
      <c r="F34" s="820"/>
      <c r="G34" s="820"/>
      <c r="H34" s="820"/>
      <c r="I34" s="820"/>
    </row>
    <row r="35" spans="1:9" ht="75.650000000000006" customHeight="1" x14ac:dyDescent="0.35">
      <c r="A35" s="52" t="s">
        <v>14</v>
      </c>
      <c r="B35" s="821" t="s">
        <v>748</v>
      </c>
      <c r="C35" s="822"/>
      <c r="D35" s="67" t="s">
        <v>465</v>
      </c>
      <c r="E35" s="87"/>
      <c r="F35" s="87"/>
      <c r="G35" s="109" t="s">
        <v>86</v>
      </c>
      <c r="H35" s="109" t="s">
        <v>87</v>
      </c>
      <c r="I35" s="109" t="s">
        <v>705</v>
      </c>
    </row>
    <row r="36" spans="1:9" ht="50.5" customHeight="1" x14ac:dyDescent="0.35">
      <c r="A36" s="25" t="s">
        <v>30</v>
      </c>
      <c r="B36" s="818" t="s">
        <v>706</v>
      </c>
      <c r="C36" s="819"/>
      <c r="D36" s="68" t="s">
        <v>465</v>
      </c>
      <c r="E36" s="87"/>
      <c r="F36" s="87"/>
      <c r="G36" s="123" t="s">
        <v>86</v>
      </c>
      <c r="H36" s="123" t="s">
        <v>87</v>
      </c>
      <c r="I36" s="123" t="s">
        <v>6</v>
      </c>
    </row>
    <row r="37" spans="1:9" ht="61.5" customHeight="1" x14ac:dyDescent="0.35">
      <c r="A37" s="25" t="s">
        <v>31</v>
      </c>
      <c r="B37" s="818" t="s">
        <v>471</v>
      </c>
      <c r="C37" s="819"/>
      <c r="D37" s="68" t="s">
        <v>465</v>
      </c>
      <c r="E37" s="87"/>
      <c r="F37" s="87"/>
      <c r="G37" s="123" t="s">
        <v>86</v>
      </c>
      <c r="H37" s="123" t="s">
        <v>87</v>
      </c>
      <c r="I37" s="123" t="s">
        <v>213</v>
      </c>
    </row>
    <row r="38" spans="1:9" ht="50.5" customHeight="1" x14ac:dyDescent="0.35">
      <c r="A38" s="25" t="s">
        <v>34</v>
      </c>
      <c r="B38" s="818" t="s">
        <v>472</v>
      </c>
      <c r="C38" s="819"/>
      <c r="D38" s="68" t="s">
        <v>466</v>
      </c>
      <c r="E38" s="87"/>
      <c r="F38" s="87"/>
      <c r="G38" s="123" t="s">
        <v>86</v>
      </c>
      <c r="H38" s="123" t="s">
        <v>87</v>
      </c>
      <c r="I38" s="123" t="s">
        <v>213</v>
      </c>
    </row>
    <row r="39" spans="1:9" ht="50.15" customHeight="1" x14ac:dyDescent="0.35">
      <c r="A39" s="25" t="s">
        <v>35</v>
      </c>
      <c r="B39" s="818" t="s">
        <v>473</v>
      </c>
      <c r="C39" s="819"/>
      <c r="D39" s="68" t="s">
        <v>465</v>
      </c>
      <c r="E39" s="87"/>
      <c r="F39" s="87"/>
      <c r="G39" s="123" t="s">
        <v>86</v>
      </c>
      <c r="H39" s="123" t="s">
        <v>87</v>
      </c>
      <c r="I39" s="123" t="s">
        <v>213</v>
      </c>
    </row>
    <row r="40" spans="1:9" ht="50.15" customHeight="1" x14ac:dyDescent="0.35">
      <c r="A40" s="25" t="s">
        <v>47</v>
      </c>
      <c r="B40" s="818" t="s">
        <v>571</v>
      </c>
      <c r="C40" s="819"/>
      <c r="D40" s="68" t="s">
        <v>465</v>
      </c>
      <c r="E40" s="87"/>
      <c r="F40" s="87"/>
      <c r="G40" s="123" t="s">
        <v>86</v>
      </c>
      <c r="H40" s="123" t="s">
        <v>393</v>
      </c>
      <c r="I40" s="123" t="s">
        <v>213</v>
      </c>
    </row>
    <row r="41" spans="1:9" ht="8.25" customHeight="1" x14ac:dyDescent="0.35">
      <c r="A41" s="777"/>
      <c r="B41" s="777"/>
      <c r="C41" s="777"/>
      <c r="D41" s="777"/>
      <c r="E41" s="777"/>
      <c r="F41" s="777"/>
      <c r="G41" s="777"/>
      <c r="H41" s="777"/>
      <c r="I41" s="777"/>
    </row>
    <row r="42" spans="1:9" ht="3.65" customHeight="1" x14ac:dyDescent="0.35">
      <c r="A42" s="778"/>
      <c r="B42" s="778"/>
      <c r="C42" s="778"/>
      <c r="D42" s="778"/>
      <c r="E42" s="778"/>
      <c r="F42" s="778"/>
      <c r="G42" s="778"/>
      <c r="H42" s="778"/>
      <c r="I42" s="778"/>
    </row>
    <row r="43" spans="1:9" ht="25.4" customHeight="1" x14ac:dyDescent="0.35">
      <c r="A43" s="561" t="s">
        <v>187</v>
      </c>
      <c r="B43" s="561"/>
      <c r="C43" s="561"/>
      <c r="D43" s="561"/>
      <c r="E43" s="310" t="s">
        <v>12</v>
      </c>
      <c r="F43" s="310" t="s">
        <v>13</v>
      </c>
      <c r="G43" s="310" t="s">
        <v>147</v>
      </c>
      <c r="H43" s="310" t="s">
        <v>146</v>
      </c>
      <c r="I43" s="310" t="s">
        <v>145</v>
      </c>
    </row>
    <row r="44" spans="1:9" ht="18.649999999999999" customHeight="1" x14ac:dyDescent="0.35">
      <c r="A44" s="820" t="s">
        <v>785</v>
      </c>
      <c r="B44" s="820"/>
      <c r="C44" s="820"/>
      <c r="D44" s="820"/>
      <c r="E44" s="820"/>
      <c r="F44" s="820"/>
      <c r="G44" s="820"/>
      <c r="H44" s="820"/>
      <c r="I44" s="820"/>
    </row>
    <row r="45" spans="1:9" ht="54" customHeight="1" x14ac:dyDescent="0.35">
      <c r="A45" s="137" t="s">
        <v>14</v>
      </c>
      <c r="B45" s="821" t="s">
        <v>786</v>
      </c>
      <c r="C45" s="822"/>
      <c r="D45" s="67" t="s">
        <v>312</v>
      </c>
      <c r="E45" s="87"/>
      <c r="F45" s="87"/>
      <c r="G45" s="109" t="s">
        <v>213</v>
      </c>
      <c r="H45" s="109" t="s">
        <v>213</v>
      </c>
      <c r="I45" s="109" t="s">
        <v>5</v>
      </c>
    </row>
    <row r="46" spans="1:9" ht="57.65" customHeight="1" x14ac:dyDescent="0.35">
      <c r="A46" s="138" t="s">
        <v>30</v>
      </c>
      <c r="B46" s="818" t="s">
        <v>313</v>
      </c>
      <c r="C46" s="819"/>
      <c r="D46" s="68" t="s">
        <v>314</v>
      </c>
      <c r="E46" s="87"/>
      <c r="F46" s="87"/>
      <c r="G46" s="123" t="s">
        <v>213</v>
      </c>
      <c r="H46" s="123" t="s">
        <v>213</v>
      </c>
      <c r="I46" s="123" t="s">
        <v>5</v>
      </c>
    </row>
    <row r="47" spans="1:9" ht="81.650000000000006" customHeight="1" x14ac:dyDescent="0.35">
      <c r="A47" s="138" t="s">
        <v>31</v>
      </c>
      <c r="B47" s="781" t="s">
        <v>315</v>
      </c>
      <c r="C47" s="782"/>
      <c r="D47" s="71" t="s">
        <v>497</v>
      </c>
      <c r="E47" s="87"/>
      <c r="F47" s="87"/>
      <c r="G47" s="123" t="s">
        <v>213</v>
      </c>
      <c r="H47" s="123" t="s">
        <v>213</v>
      </c>
      <c r="I47" s="123" t="s">
        <v>5</v>
      </c>
    </row>
    <row r="48" spans="1:9" ht="38.25" customHeight="1" x14ac:dyDescent="0.35">
      <c r="A48" s="777"/>
      <c r="B48" s="777"/>
      <c r="C48" s="777"/>
      <c r="D48" s="777"/>
      <c r="E48" s="777"/>
      <c r="F48" s="777"/>
      <c r="G48" s="777"/>
      <c r="H48" s="777"/>
      <c r="I48" s="777"/>
    </row>
    <row r="49" spans="1:9" ht="36.75" customHeight="1" x14ac:dyDescent="0.35">
      <c r="A49" s="941"/>
      <c r="B49" s="941"/>
      <c r="C49" s="941"/>
      <c r="D49" s="941"/>
      <c r="E49" s="941"/>
      <c r="F49" s="941"/>
      <c r="G49" s="941"/>
      <c r="H49" s="941"/>
      <c r="I49" s="941"/>
    </row>
    <row r="50" spans="1:9" ht="25.75" customHeight="1" x14ac:dyDescent="0.35">
      <c r="A50" s="928" t="s">
        <v>170</v>
      </c>
      <c r="B50" s="928"/>
      <c r="C50" s="928"/>
      <c r="D50" s="928"/>
      <c r="E50" s="312" t="s">
        <v>12</v>
      </c>
      <c r="F50" s="312" t="s">
        <v>13</v>
      </c>
      <c r="G50" s="312" t="s">
        <v>147</v>
      </c>
      <c r="H50" s="312" t="s">
        <v>146</v>
      </c>
      <c r="I50" s="312" t="s">
        <v>145</v>
      </c>
    </row>
    <row r="51" spans="1:9" ht="18.649999999999999" customHeight="1" x14ac:dyDescent="0.35">
      <c r="A51" s="561" t="s">
        <v>171</v>
      </c>
      <c r="B51" s="561"/>
      <c r="C51" s="561"/>
      <c r="D51" s="561"/>
      <c r="E51" s="561"/>
      <c r="F51" s="561"/>
      <c r="G51" s="561"/>
      <c r="H51" s="561"/>
      <c r="I51" s="561"/>
    </row>
    <row r="52" spans="1:9" ht="43.4" customHeight="1" x14ac:dyDescent="0.35">
      <c r="A52" s="52" t="s">
        <v>14</v>
      </c>
      <c r="B52" s="938" t="s">
        <v>588</v>
      </c>
      <c r="C52" s="939"/>
      <c r="D52" s="65" t="s">
        <v>520</v>
      </c>
      <c r="E52" s="87"/>
      <c r="F52" s="87"/>
      <c r="G52" s="109" t="s">
        <v>55</v>
      </c>
      <c r="H52" s="109" t="s">
        <v>56</v>
      </c>
      <c r="I52" s="109" t="s">
        <v>213</v>
      </c>
    </row>
    <row r="53" spans="1:9" ht="43.4" customHeight="1" x14ac:dyDescent="0.35">
      <c r="A53" s="52" t="s">
        <v>30</v>
      </c>
      <c r="B53" s="787" t="s">
        <v>750</v>
      </c>
      <c r="C53" s="788"/>
      <c r="D53" s="65" t="s">
        <v>519</v>
      </c>
      <c r="E53" s="87"/>
      <c r="F53" s="87"/>
      <c r="G53" s="74" t="s">
        <v>55</v>
      </c>
      <c r="H53" s="74" t="s">
        <v>56</v>
      </c>
      <c r="I53" s="74" t="s">
        <v>213</v>
      </c>
    </row>
    <row r="54" spans="1:9" ht="64.75" customHeight="1" x14ac:dyDescent="0.35">
      <c r="A54" s="25" t="s">
        <v>31</v>
      </c>
      <c r="B54" s="69" t="s">
        <v>635</v>
      </c>
      <c r="C54" s="619" t="s">
        <v>234</v>
      </c>
      <c r="D54" s="621"/>
      <c r="E54" s="87"/>
      <c r="F54" s="87"/>
      <c r="G54" s="123" t="s">
        <v>55</v>
      </c>
      <c r="H54" s="123" t="s">
        <v>56</v>
      </c>
      <c r="I54" s="123" t="s">
        <v>213</v>
      </c>
    </row>
    <row r="55" spans="1:9" ht="47.5" customHeight="1" x14ac:dyDescent="0.35">
      <c r="A55" s="25" t="s">
        <v>34</v>
      </c>
      <c r="B55" s="781" t="s">
        <v>407</v>
      </c>
      <c r="C55" s="782"/>
      <c r="D55" s="65" t="s">
        <v>519</v>
      </c>
      <c r="E55" s="87"/>
      <c r="F55" s="87"/>
      <c r="G55" s="123" t="s">
        <v>38</v>
      </c>
      <c r="H55" s="123" t="s">
        <v>707</v>
      </c>
      <c r="I55" s="123" t="s">
        <v>213</v>
      </c>
    </row>
    <row r="56" spans="1:9" ht="3.65" customHeight="1" x14ac:dyDescent="0.35">
      <c r="A56" s="927"/>
      <c r="B56" s="927"/>
      <c r="C56" s="927"/>
      <c r="D56" s="927"/>
      <c r="E56" s="927"/>
      <c r="F56" s="927"/>
      <c r="G56" s="927"/>
      <c r="H56" s="927"/>
      <c r="I56" s="927"/>
    </row>
    <row r="57" spans="1:9" ht="10.4" customHeight="1" x14ac:dyDescent="0.35">
      <c r="A57" s="789"/>
      <c r="B57" s="789"/>
      <c r="C57" s="789"/>
      <c r="D57" s="789"/>
      <c r="E57" s="789"/>
      <c r="F57" s="789"/>
      <c r="G57" s="789"/>
      <c r="H57" s="789"/>
      <c r="I57" s="789"/>
    </row>
    <row r="58" spans="1:9" ht="18.649999999999999" customHeight="1" x14ac:dyDescent="0.35">
      <c r="A58" s="561" t="s">
        <v>188</v>
      </c>
      <c r="B58" s="561"/>
      <c r="C58" s="561"/>
      <c r="D58" s="561"/>
      <c r="E58" s="561"/>
      <c r="F58" s="561"/>
      <c r="G58" s="561"/>
      <c r="H58" s="561"/>
      <c r="I58" s="561"/>
    </row>
    <row r="59" spans="1:9" ht="77.25" customHeight="1" x14ac:dyDescent="0.35">
      <c r="A59" s="52" t="s">
        <v>14</v>
      </c>
      <c r="B59" s="821" t="s">
        <v>749</v>
      </c>
      <c r="C59" s="822"/>
      <c r="D59" s="67" t="s">
        <v>316</v>
      </c>
      <c r="E59" s="87"/>
      <c r="F59" s="87"/>
      <c r="G59" s="109" t="s">
        <v>88</v>
      </c>
      <c r="H59" s="109" t="s">
        <v>710</v>
      </c>
      <c r="I59" s="109" t="s">
        <v>213</v>
      </c>
    </row>
    <row r="60" spans="1:9" ht="56.15" customHeight="1" x14ac:dyDescent="0.35">
      <c r="A60" s="25" t="s">
        <v>30</v>
      </c>
      <c r="B60" s="122" t="s">
        <v>587</v>
      </c>
      <c r="C60" s="619" t="s">
        <v>234</v>
      </c>
      <c r="D60" s="621"/>
      <c r="E60" s="87"/>
      <c r="F60" s="87"/>
      <c r="G60" s="123" t="s">
        <v>88</v>
      </c>
      <c r="H60" s="123" t="s">
        <v>711</v>
      </c>
      <c r="I60" s="123" t="s">
        <v>213</v>
      </c>
    </row>
    <row r="61" spans="1:9" ht="40.4" customHeight="1" x14ac:dyDescent="0.35">
      <c r="A61" s="25" t="s">
        <v>31</v>
      </c>
      <c r="B61" s="818" t="s">
        <v>89</v>
      </c>
      <c r="C61" s="819"/>
      <c r="D61" s="68" t="s">
        <v>317</v>
      </c>
      <c r="E61" s="87"/>
      <c r="F61" s="87"/>
      <c r="G61" s="123" t="s">
        <v>88</v>
      </c>
      <c r="H61" s="123" t="s">
        <v>711</v>
      </c>
      <c r="I61" s="123" t="s">
        <v>213</v>
      </c>
    </row>
    <row r="62" spans="1:9" ht="90.65" customHeight="1" x14ac:dyDescent="0.35">
      <c r="A62" s="25" t="s">
        <v>34</v>
      </c>
      <c r="B62" s="122" t="s">
        <v>633</v>
      </c>
      <c r="C62" s="829" t="s">
        <v>222</v>
      </c>
      <c r="D62" s="830"/>
      <c r="E62" s="87"/>
      <c r="F62" s="87"/>
      <c r="G62" s="123" t="s">
        <v>88</v>
      </c>
      <c r="H62" s="123" t="s">
        <v>711</v>
      </c>
      <c r="I62" s="123" t="s">
        <v>213</v>
      </c>
    </row>
    <row r="63" spans="1:9" ht="3.65" customHeight="1" x14ac:dyDescent="0.35">
      <c r="A63" s="777"/>
      <c r="B63" s="777"/>
      <c r="C63" s="777"/>
      <c r="D63" s="777"/>
      <c r="E63" s="777"/>
      <c r="F63" s="777"/>
      <c r="G63" s="777"/>
      <c r="H63" s="777"/>
      <c r="I63" s="777"/>
    </row>
    <row r="64" spans="1:9" ht="3.65" customHeight="1" x14ac:dyDescent="0.35">
      <c r="A64" s="778"/>
      <c r="B64" s="778"/>
      <c r="C64" s="778"/>
      <c r="D64" s="778"/>
      <c r="E64" s="778"/>
      <c r="F64" s="778"/>
      <c r="G64" s="778"/>
      <c r="H64" s="778"/>
      <c r="I64" s="778"/>
    </row>
    <row r="65" spans="1:9" ht="18.649999999999999" customHeight="1" x14ac:dyDescent="0.35">
      <c r="A65" s="561" t="s">
        <v>529</v>
      </c>
      <c r="B65" s="561"/>
      <c r="C65" s="561"/>
      <c r="D65" s="561"/>
      <c r="E65" s="561"/>
      <c r="F65" s="561"/>
      <c r="G65" s="561"/>
      <c r="H65" s="561"/>
      <c r="I65" s="561"/>
    </row>
    <row r="66" spans="1:9" ht="76.5" customHeight="1" x14ac:dyDescent="0.35">
      <c r="A66" s="52" t="s">
        <v>14</v>
      </c>
      <c r="B66" s="305" t="s">
        <v>634</v>
      </c>
      <c r="C66" s="829" t="s">
        <v>222</v>
      </c>
      <c r="D66" s="830"/>
      <c r="E66" s="87"/>
      <c r="F66" s="87"/>
      <c r="G66" s="123" t="s">
        <v>90</v>
      </c>
      <c r="H66" s="123" t="s">
        <v>91</v>
      </c>
      <c r="I66" s="123" t="s">
        <v>213</v>
      </c>
    </row>
    <row r="67" spans="1:9" ht="3.65" customHeight="1" x14ac:dyDescent="0.35">
      <c r="A67" s="777"/>
      <c r="B67" s="777"/>
      <c r="C67" s="777"/>
      <c r="D67" s="777"/>
      <c r="E67" s="777"/>
      <c r="F67" s="777"/>
      <c r="G67" s="777"/>
      <c r="H67" s="777"/>
      <c r="I67" s="777"/>
    </row>
    <row r="68" spans="1:9" ht="3.65" customHeight="1" x14ac:dyDescent="0.35">
      <c r="A68" s="778"/>
      <c r="B68" s="778"/>
      <c r="C68" s="778"/>
      <c r="D68" s="778"/>
      <c r="E68" s="778"/>
      <c r="F68" s="778"/>
      <c r="G68" s="778"/>
      <c r="H68" s="778"/>
      <c r="I68" s="778"/>
    </row>
    <row r="69" spans="1:9" ht="26.15" customHeight="1" x14ac:dyDescent="0.35">
      <c r="A69" s="562" t="s">
        <v>533</v>
      </c>
      <c r="B69" s="562"/>
      <c r="C69" s="562"/>
      <c r="D69" s="562"/>
      <c r="E69" s="313" t="s">
        <v>12</v>
      </c>
      <c r="F69" s="313" t="s">
        <v>13</v>
      </c>
      <c r="G69" s="313" t="s">
        <v>147</v>
      </c>
      <c r="H69" s="313" t="s">
        <v>146</v>
      </c>
      <c r="I69" s="313" t="s">
        <v>145</v>
      </c>
    </row>
    <row r="70" spans="1:9" ht="18.649999999999999" customHeight="1" x14ac:dyDescent="0.35">
      <c r="A70" s="825" t="s">
        <v>686</v>
      </c>
      <c r="B70" s="825"/>
      <c r="C70" s="825"/>
      <c r="D70" s="825"/>
      <c r="E70" s="825"/>
      <c r="F70" s="825"/>
      <c r="G70" s="825"/>
      <c r="H70" s="825"/>
      <c r="I70" s="825"/>
    </row>
    <row r="71" spans="1:9" ht="72.75" customHeight="1" x14ac:dyDescent="0.35">
      <c r="A71" s="80" t="s">
        <v>14</v>
      </c>
      <c r="B71" s="550" t="s">
        <v>636</v>
      </c>
      <c r="C71" s="551"/>
      <c r="D71" s="67" t="s">
        <v>532</v>
      </c>
      <c r="E71" s="86"/>
      <c r="F71" s="86"/>
      <c r="G71" s="73" t="s">
        <v>92</v>
      </c>
      <c r="H71" s="73" t="s">
        <v>93</v>
      </c>
      <c r="I71" s="73" t="s">
        <v>213</v>
      </c>
    </row>
    <row r="72" spans="1:9" ht="60" customHeight="1" x14ac:dyDescent="0.35">
      <c r="A72" s="81" t="s">
        <v>30</v>
      </c>
      <c r="B72" s="787" t="s">
        <v>589</v>
      </c>
      <c r="C72" s="788"/>
      <c r="D72" s="67" t="s">
        <v>532</v>
      </c>
      <c r="E72" s="87"/>
      <c r="F72" s="87"/>
      <c r="G72" s="74" t="s">
        <v>92</v>
      </c>
      <c r="H72" s="74" t="s">
        <v>93</v>
      </c>
      <c r="I72" s="74" t="s">
        <v>213</v>
      </c>
    </row>
    <row r="73" spans="1:9" ht="87.65" customHeight="1" x14ac:dyDescent="0.35">
      <c r="A73" s="79" t="s">
        <v>31</v>
      </c>
      <c r="B73" s="78" t="s">
        <v>602</v>
      </c>
      <c r="C73" s="925" t="s">
        <v>222</v>
      </c>
      <c r="D73" s="926"/>
      <c r="E73" s="88"/>
      <c r="F73" s="88"/>
      <c r="G73" s="72" t="s">
        <v>92</v>
      </c>
      <c r="H73" s="72" t="s">
        <v>93</v>
      </c>
      <c r="I73" s="72" t="s">
        <v>213</v>
      </c>
    </row>
    <row r="74" spans="1:9" ht="7.4" customHeight="1" x14ac:dyDescent="0.35">
      <c r="A74" s="927"/>
      <c r="B74" s="927"/>
      <c r="C74" s="927"/>
      <c r="D74" s="927"/>
      <c r="E74" s="927"/>
      <c r="F74" s="927"/>
      <c r="G74" s="927"/>
      <c r="H74" s="927"/>
      <c r="I74" s="927"/>
    </row>
    <row r="75" spans="1:9" ht="7.4" customHeight="1" x14ac:dyDescent="0.35">
      <c r="A75" s="789"/>
      <c r="B75" s="789"/>
      <c r="C75" s="789"/>
      <c r="D75" s="789"/>
      <c r="E75" s="789"/>
      <c r="F75" s="789"/>
      <c r="G75" s="789"/>
      <c r="H75" s="789"/>
      <c r="I75" s="789"/>
    </row>
    <row r="76" spans="1:9" ht="25.4" customHeight="1" x14ac:dyDescent="0.35">
      <c r="A76" s="561" t="s">
        <v>189</v>
      </c>
      <c r="B76" s="561"/>
      <c r="C76" s="561"/>
      <c r="D76" s="561"/>
      <c r="E76" s="310" t="s">
        <v>12</v>
      </c>
      <c r="F76" s="310" t="s">
        <v>13</v>
      </c>
      <c r="G76" s="310" t="s">
        <v>147</v>
      </c>
      <c r="H76" s="310" t="s">
        <v>146</v>
      </c>
      <c r="I76" s="310" t="s">
        <v>145</v>
      </c>
    </row>
    <row r="77" spans="1:9" ht="102" customHeight="1" x14ac:dyDescent="0.35">
      <c r="A77" s="137" t="s">
        <v>14</v>
      </c>
      <c r="B77" s="121" t="s">
        <v>590</v>
      </c>
      <c r="C77" s="829" t="s">
        <v>222</v>
      </c>
      <c r="D77" s="830"/>
      <c r="E77" s="87"/>
      <c r="F77" s="87"/>
      <c r="G77" s="109" t="s">
        <v>94</v>
      </c>
      <c r="H77" s="109" t="s">
        <v>95</v>
      </c>
      <c r="I77" s="109" t="s">
        <v>213</v>
      </c>
    </row>
    <row r="78" spans="1:9" ht="78" customHeight="1" x14ac:dyDescent="0.35">
      <c r="A78" s="139" t="s">
        <v>30</v>
      </c>
      <c r="B78" s="124" t="s">
        <v>591</v>
      </c>
      <c r="C78" s="829" t="s">
        <v>222</v>
      </c>
      <c r="D78" s="830"/>
      <c r="E78" s="87"/>
      <c r="F78" s="87"/>
      <c r="G78" s="125" t="s">
        <v>94</v>
      </c>
      <c r="H78" s="125" t="s">
        <v>95</v>
      </c>
      <c r="I78" s="125" t="s">
        <v>213</v>
      </c>
    </row>
    <row r="79" spans="1:9" ht="7.4" customHeight="1" x14ac:dyDescent="0.35">
      <c r="A79" s="936"/>
      <c r="B79" s="936"/>
      <c r="C79" s="936"/>
      <c r="D79" s="936"/>
      <c r="E79" s="936"/>
      <c r="F79" s="936"/>
      <c r="G79" s="936"/>
      <c r="H79" s="936"/>
      <c r="I79" s="936"/>
    </row>
    <row r="80" spans="1:9" ht="7.4" customHeight="1" x14ac:dyDescent="0.35">
      <c r="A80" s="937"/>
      <c r="B80" s="937"/>
      <c r="C80" s="937"/>
      <c r="D80" s="937"/>
      <c r="E80" s="937"/>
      <c r="F80" s="937"/>
      <c r="G80" s="937"/>
      <c r="H80" s="937"/>
      <c r="I80" s="937"/>
    </row>
    <row r="81" spans="1:9" ht="18.649999999999999" customHeight="1" x14ac:dyDescent="0.35">
      <c r="A81" s="561" t="s">
        <v>190</v>
      </c>
      <c r="B81" s="561"/>
      <c r="C81" s="561"/>
      <c r="D81" s="561"/>
      <c r="E81" s="561"/>
      <c r="F81" s="561"/>
      <c r="G81" s="561"/>
      <c r="H81" s="561"/>
      <c r="I81" s="561"/>
    </row>
    <row r="82" spans="1:9" ht="115.75" customHeight="1" x14ac:dyDescent="0.35">
      <c r="A82" s="137" t="s">
        <v>14</v>
      </c>
      <c r="B82" s="121" t="s">
        <v>592</v>
      </c>
      <c r="C82" s="829" t="s">
        <v>222</v>
      </c>
      <c r="D82" s="830"/>
      <c r="E82" s="87"/>
      <c r="F82" s="87"/>
      <c r="G82" s="109" t="s">
        <v>96</v>
      </c>
      <c r="H82" s="109" t="s">
        <v>97</v>
      </c>
      <c r="I82" s="109" t="s">
        <v>213</v>
      </c>
    </row>
    <row r="83" spans="1:9" ht="84.65" customHeight="1" x14ac:dyDescent="0.35">
      <c r="A83" s="137" t="s">
        <v>30</v>
      </c>
      <c r="B83" s="121" t="s">
        <v>537</v>
      </c>
      <c r="C83" s="829" t="s">
        <v>222</v>
      </c>
      <c r="D83" s="830"/>
      <c r="E83" s="87"/>
      <c r="F83" s="87"/>
      <c r="G83" s="109" t="s">
        <v>96</v>
      </c>
      <c r="H83" s="109" t="s">
        <v>97</v>
      </c>
      <c r="I83" s="109" t="s">
        <v>213</v>
      </c>
    </row>
    <row r="84" spans="1:9" ht="18.75" customHeight="1" x14ac:dyDescent="0.35">
      <c r="A84" s="927"/>
      <c r="B84" s="927"/>
      <c r="C84" s="927"/>
      <c r="D84" s="927"/>
      <c r="E84" s="927"/>
      <c r="F84" s="927"/>
      <c r="G84" s="927"/>
      <c r="H84" s="927"/>
      <c r="I84" s="927"/>
    </row>
    <row r="85" spans="1:9" ht="12" customHeight="1" x14ac:dyDescent="0.35">
      <c r="A85" s="789"/>
      <c r="B85" s="789"/>
      <c r="C85" s="789"/>
      <c r="D85" s="789"/>
      <c r="E85" s="789"/>
      <c r="F85" s="789"/>
      <c r="G85" s="789"/>
      <c r="H85" s="789"/>
      <c r="I85" s="789"/>
    </row>
    <row r="86" spans="1:9" ht="26.15" customHeight="1" x14ac:dyDescent="0.35">
      <c r="A86" s="928" t="s">
        <v>318</v>
      </c>
      <c r="B86" s="928"/>
      <c r="C86" s="928"/>
      <c r="D86" s="928"/>
      <c r="E86" s="312" t="s">
        <v>12</v>
      </c>
      <c r="F86" s="312" t="s">
        <v>13</v>
      </c>
      <c r="G86" s="312" t="s">
        <v>147</v>
      </c>
      <c r="H86" s="312" t="s">
        <v>146</v>
      </c>
      <c r="I86" s="312" t="s">
        <v>145</v>
      </c>
    </row>
    <row r="87" spans="1:9" ht="18.649999999999999" customHeight="1" x14ac:dyDescent="0.35">
      <c r="A87" s="561" t="s">
        <v>640</v>
      </c>
      <c r="B87" s="561"/>
      <c r="C87" s="561"/>
      <c r="D87" s="561"/>
      <c r="E87" s="561"/>
      <c r="F87" s="561"/>
      <c r="G87" s="561"/>
      <c r="H87" s="561"/>
      <c r="I87" s="561"/>
    </row>
    <row r="88" spans="1:9" ht="87.65" customHeight="1" x14ac:dyDescent="0.35">
      <c r="A88" s="52" t="s">
        <v>14</v>
      </c>
      <c r="B88" s="121" t="s">
        <v>642</v>
      </c>
      <c r="C88" s="829" t="s">
        <v>222</v>
      </c>
      <c r="D88" s="830"/>
      <c r="E88" s="87"/>
      <c r="F88" s="87"/>
      <c r="G88" s="109" t="s">
        <v>193</v>
      </c>
      <c r="H88" s="109" t="s">
        <v>99</v>
      </c>
      <c r="I88" s="109" t="s">
        <v>213</v>
      </c>
    </row>
    <row r="89" spans="1:9" ht="74.5" customHeight="1" x14ac:dyDescent="0.35">
      <c r="A89" s="25" t="s">
        <v>30</v>
      </c>
      <c r="B89" s="787" t="s">
        <v>573</v>
      </c>
      <c r="C89" s="788"/>
      <c r="D89" s="68" t="s">
        <v>319</v>
      </c>
      <c r="E89" s="87"/>
      <c r="F89" s="87"/>
      <c r="G89" s="123" t="s">
        <v>193</v>
      </c>
      <c r="H89" s="123" t="s">
        <v>99</v>
      </c>
      <c r="I89" s="123" t="s">
        <v>213</v>
      </c>
    </row>
    <row r="90" spans="1:9" ht="50.5" customHeight="1" x14ac:dyDescent="0.35">
      <c r="A90" s="25" t="s">
        <v>31</v>
      </c>
      <c r="B90" s="818" t="s">
        <v>687</v>
      </c>
      <c r="C90" s="819"/>
      <c r="D90" s="68" t="s">
        <v>445</v>
      </c>
      <c r="E90" s="87"/>
      <c r="F90" s="87"/>
      <c r="G90" s="123" t="s">
        <v>397</v>
      </c>
      <c r="H90" s="123" t="s">
        <v>99</v>
      </c>
      <c r="I90" s="123" t="s">
        <v>213</v>
      </c>
    </row>
    <row r="91" spans="1:9" ht="82.4" customHeight="1" x14ac:dyDescent="0.35">
      <c r="A91" s="25" t="s">
        <v>34</v>
      </c>
      <c r="B91" s="818" t="s">
        <v>688</v>
      </c>
      <c r="C91" s="819"/>
      <c r="D91" s="68" t="s">
        <v>445</v>
      </c>
      <c r="E91" s="87"/>
      <c r="F91" s="87"/>
      <c r="G91" s="123" t="s">
        <v>194</v>
      </c>
      <c r="H91" s="123" t="s">
        <v>99</v>
      </c>
      <c r="I91" s="123" t="s">
        <v>213</v>
      </c>
    </row>
    <row r="92" spans="1:9" ht="50.5" customHeight="1" x14ac:dyDescent="0.35">
      <c r="A92" s="25" t="s">
        <v>35</v>
      </c>
      <c r="B92" s="818" t="s">
        <v>581</v>
      </c>
      <c r="C92" s="819"/>
      <c r="D92" s="68" t="s">
        <v>320</v>
      </c>
      <c r="E92" s="87"/>
      <c r="F92" s="87"/>
      <c r="G92" s="123" t="s">
        <v>397</v>
      </c>
      <c r="H92" s="123" t="s">
        <v>99</v>
      </c>
      <c r="I92" s="123" t="s">
        <v>398</v>
      </c>
    </row>
    <row r="93" spans="1:9" ht="79.400000000000006" customHeight="1" x14ac:dyDescent="0.35">
      <c r="A93" s="51" t="s">
        <v>47</v>
      </c>
      <c r="B93" s="124" t="s">
        <v>593</v>
      </c>
      <c r="C93" s="829" t="s">
        <v>222</v>
      </c>
      <c r="D93" s="830"/>
      <c r="E93" s="87"/>
      <c r="F93" s="87"/>
      <c r="G93" s="125" t="s">
        <v>397</v>
      </c>
      <c r="H93" s="125" t="s">
        <v>99</v>
      </c>
      <c r="I93" s="125" t="s">
        <v>213</v>
      </c>
    </row>
    <row r="94" spans="1:9" ht="14.25" customHeight="1" x14ac:dyDescent="0.35">
      <c r="A94" s="929"/>
      <c r="B94" s="929"/>
      <c r="C94" s="929"/>
      <c r="D94" s="929"/>
      <c r="E94" s="929"/>
      <c r="F94" s="929"/>
      <c r="G94" s="929"/>
      <c r="H94" s="929"/>
      <c r="I94" s="929"/>
    </row>
    <row r="95" spans="1:9" ht="11.25" customHeight="1" x14ac:dyDescent="0.35">
      <c r="A95" s="778"/>
      <c r="B95" s="778"/>
      <c r="C95" s="778"/>
      <c r="D95" s="778"/>
      <c r="E95" s="778"/>
      <c r="F95" s="778"/>
      <c r="G95" s="778"/>
      <c r="H95" s="778"/>
      <c r="I95" s="778"/>
    </row>
    <row r="96" spans="1:9" ht="25.4" customHeight="1" x14ac:dyDescent="0.35">
      <c r="A96" s="561" t="s">
        <v>321</v>
      </c>
      <c r="B96" s="561"/>
      <c r="C96" s="561"/>
      <c r="D96" s="561"/>
      <c r="E96" s="310" t="s">
        <v>12</v>
      </c>
      <c r="F96" s="310" t="s">
        <v>13</v>
      </c>
      <c r="G96" s="310" t="s">
        <v>147</v>
      </c>
      <c r="H96" s="310" t="s">
        <v>146</v>
      </c>
      <c r="I96" s="310" t="s">
        <v>145</v>
      </c>
    </row>
    <row r="97" spans="1:9" ht="118.75" customHeight="1" x14ac:dyDescent="0.35">
      <c r="A97" s="53" t="s">
        <v>14</v>
      </c>
      <c r="B97" s="76" t="s">
        <v>516</v>
      </c>
      <c r="C97" s="925" t="s">
        <v>234</v>
      </c>
      <c r="D97" s="926"/>
      <c r="E97" s="88"/>
      <c r="F97" s="88"/>
      <c r="G97" s="105" t="s">
        <v>213</v>
      </c>
      <c r="H97" s="105" t="s">
        <v>122</v>
      </c>
      <c r="I97" s="105" t="s">
        <v>213</v>
      </c>
    </row>
    <row r="98" spans="1:9" ht="5.5" customHeight="1" x14ac:dyDescent="0.35">
      <c r="A98" s="777"/>
      <c r="B98" s="777"/>
      <c r="C98" s="777"/>
      <c r="D98" s="777"/>
      <c r="E98" s="777"/>
      <c r="F98" s="777"/>
      <c r="G98" s="777"/>
      <c r="H98" s="777"/>
      <c r="I98" s="777"/>
    </row>
    <row r="99" spans="1:9" ht="5.5" customHeight="1" x14ac:dyDescent="0.35">
      <c r="A99" s="778"/>
      <c r="B99" s="778"/>
      <c r="C99" s="778"/>
      <c r="D99" s="778"/>
      <c r="E99" s="778"/>
      <c r="F99" s="778"/>
      <c r="G99" s="778"/>
      <c r="H99" s="778"/>
      <c r="I99" s="778"/>
    </row>
    <row r="100" spans="1:9" ht="18.649999999999999" customHeight="1" x14ac:dyDescent="0.35">
      <c r="A100" s="561" t="s">
        <v>191</v>
      </c>
      <c r="B100" s="561"/>
      <c r="C100" s="561"/>
      <c r="D100" s="561"/>
      <c r="E100" s="561"/>
      <c r="F100" s="561"/>
      <c r="G100" s="561"/>
      <c r="H100" s="561"/>
      <c r="I100" s="561"/>
    </row>
    <row r="101" spans="1:9" ht="91.4" customHeight="1" x14ac:dyDescent="0.35">
      <c r="A101" s="52" t="s">
        <v>14</v>
      </c>
      <c r="B101" s="943" t="s">
        <v>340</v>
      </c>
      <c r="C101" s="944"/>
      <c r="D101" s="68" t="s">
        <v>549</v>
      </c>
      <c r="E101" s="87"/>
      <c r="F101" s="87"/>
      <c r="G101" s="109" t="s">
        <v>195</v>
      </c>
      <c r="H101" s="109" t="s">
        <v>101</v>
      </c>
      <c r="I101" s="109" t="s">
        <v>213</v>
      </c>
    </row>
    <row r="102" spans="1:9" ht="9.75" customHeight="1" x14ac:dyDescent="0.35">
      <c r="A102" s="927"/>
      <c r="B102" s="927"/>
      <c r="C102" s="927"/>
      <c r="D102" s="927"/>
      <c r="E102" s="927"/>
      <c r="F102" s="927"/>
      <c r="G102" s="927"/>
      <c r="H102" s="927"/>
      <c r="I102" s="927"/>
    </row>
    <row r="103" spans="1:9" ht="9.75" customHeight="1" x14ac:dyDescent="0.35">
      <c r="A103" s="289"/>
      <c r="B103" s="289"/>
      <c r="C103" s="289"/>
      <c r="D103" s="289"/>
      <c r="E103" s="289"/>
      <c r="F103" s="289"/>
      <c r="G103" s="289"/>
      <c r="H103" s="289"/>
      <c r="I103" s="289"/>
    </row>
    <row r="104" spans="1:9" ht="18.649999999999999" customHeight="1" x14ac:dyDescent="0.35">
      <c r="A104" s="825" t="s">
        <v>611</v>
      </c>
      <c r="B104" s="825"/>
      <c r="C104" s="825"/>
      <c r="D104" s="825"/>
      <c r="E104" s="825"/>
      <c r="F104" s="825"/>
      <c r="G104" s="825"/>
      <c r="H104" s="825"/>
      <c r="I104" s="825"/>
    </row>
    <row r="105" spans="1:9" ht="100.75" customHeight="1" x14ac:dyDescent="0.35">
      <c r="A105" s="80" t="s">
        <v>14</v>
      </c>
      <c r="B105" s="550" t="s">
        <v>663</v>
      </c>
      <c r="C105" s="551"/>
      <c r="D105" s="67" t="s">
        <v>540</v>
      </c>
      <c r="E105" s="86"/>
      <c r="F105" s="86"/>
      <c r="G105" s="73" t="s">
        <v>57</v>
      </c>
      <c r="H105" s="73" t="s">
        <v>709</v>
      </c>
      <c r="I105" s="73" t="s">
        <v>213</v>
      </c>
    </row>
    <row r="106" spans="1:9" ht="148.75" customHeight="1" x14ac:dyDescent="0.35">
      <c r="A106" s="81" t="s">
        <v>30</v>
      </c>
      <c r="B106" s="787" t="s">
        <v>746</v>
      </c>
      <c r="C106" s="788"/>
      <c r="D106" s="68" t="s">
        <v>540</v>
      </c>
      <c r="E106" s="87"/>
      <c r="F106" s="87"/>
      <c r="G106" s="74" t="s">
        <v>57</v>
      </c>
      <c r="H106" s="74" t="s">
        <v>709</v>
      </c>
      <c r="I106" s="74" t="s">
        <v>213</v>
      </c>
    </row>
    <row r="107" spans="1:9" ht="3.65" customHeight="1" x14ac:dyDescent="0.35">
      <c r="A107" s="289"/>
      <c r="B107" s="289"/>
      <c r="C107" s="289"/>
      <c r="D107" s="289"/>
      <c r="E107" s="289"/>
      <c r="F107" s="289"/>
      <c r="G107" s="289"/>
      <c r="H107" s="289"/>
      <c r="I107" s="289"/>
    </row>
    <row r="108" spans="1:9" ht="3.65" customHeight="1" x14ac:dyDescent="0.35">
      <c r="A108" s="789"/>
      <c r="B108" s="789"/>
      <c r="C108" s="789"/>
      <c r="D108" s="789"/>
      <c r="E108" s="789"/>
      <c r="F108" s="789"/>
      <c r="G108" s="789"/>
      <c r="H108" s="789"/>
      <c r="I108" s="789"/>
    </row>
    <row r="109" spans="1:9" ht="26.15" customHeight="1" x14ac:dyDescent="0.35">
      <c r="A109" s="928" t="s">
        <v>192</v>
      </c>
      <c r="B109" s="928"/>
      <c r="C109" s="928"/>
      <c r="D109" s="928"/>
      <c r="E109" s="312" t="s">
        <v>12</v>
      </c>
      <c r="F109" s="312" t="s">
        <v>13</v>
      </c>
      <c r="G109" s="312" t="s">
        <v>147</v>
      </c>
      <c r="H109" s="312" t="s">
        <v>146</v>
      </c>
      <c r="I109" s="312" t="s">
        <v>145</v>
      </c>
    </row>
    <row r="110" spans="1:9" ht="63" customHeight="1" x14ac:dyDescent="0.35">
      <c r="A110" s="52" t="s">
        <v>14</v>
      </c>
      <c r="B110" s="121" t="s">
        <v>639</v>
      </c>
      <c r="C110" s="829" t="s">
        <v>222</v>
      </c>
      <c r="D110" s="830"/>
      <c r="E110" s="87"/>
      <c r="F110" s="87"/>
      <c r="G110" s="109" t="s">
        <v>196</v>
      </c>
      <c r="H110" s="109" t="s">
        <v>197</v>
      </c>
      <c r="I110" s="109" t="s">
        <v>213</v>
      </c>
    </row>
    <row r="111" spans="1:9" ht="69.650000000000006" customHeight="1" x14ac:dyDescent="0.35">
      <c r="A111" s="25" t="s">
        <v>30</v>
      </c>
      <c r="B111" s="122" t="s">
        <v>322</v>
      </c>
      <c r="C111" s="829" t="s">
        <v>222</v>
      </c>
      <c r="D111" s="830"/>
      <c r="E111" s="87"/>
      <c r="F111" s="87"/>
      <c r="G111" s="123" t="s">
        <v>399</v>
      </c>
      <c r="H111" s="123" t="s">
        <v>197</v>
      </c>
      <c r="I111" s="123" t="s">
        <v>213</v>
      </c>
    </row>
    <row r="112" spans="1:9" ht="10.4" customHeight="1" x14ac:dyDescent="0.35">
      <c r="A112" s="777"/>
      <c r="B112" s="777"/>
      <c r="C112" s="777"/>
      <c r="D112" s="777"/>
      <c r="E112" s="777"/>
      <c r="F112" s="777"/>
      <c r="G112" s="777"/>
      <c r="H112" s="777"/>
      <c r="I112" s="777"/>
    </row>
    <row r="113" spans="1:9" ht="26.15" customHeight="1" x14ac:dyDescent="0.35">
      <c r="A113" s="930" t="s">
        <v>543</v>
      </c>
      <c r="B113" s="930"/>
      <c r="C113" s="930"/>
      <c r="D113" s="930"/>
      <c r="E113" s="930"/>
      <c r="F113" s="930"/>
      <c r="G113" s="930"/>
      <c r="H113" s="930"/>
      <c r="I113" s="930"/>
    </row>
    <row r="114" spans="1:9" ht="38.5" customHeight="1" x14ac:dyDescent="0.35">
      <c r="A114" s="25" t="s">
        <v>14</v>
      </c>
      <c r="B114" s="818" t="s">
        <v>548</v>
      </c>
      <c r="C114" s="819"/>
      <c r="D114" s="135" t="s">
        <v>328</v>
      </c>
      <c r="E114" s="87"/>
      <c r="F114" s="87"/>
      <c r="G114" s="77" t="s">
        <v>100</v>
      </c>
      <c r="H114" s="77" t="s">
        <v>101</v>
      </c>
      <c r="I114" s="105" t="s">
        <v>213</v>
      </c>
    </row>
    <row r="115" spans="1:9" ht="42" customHeight="1" x14ac:dyDescent="0.35">
      <c r="A115" s="256" t="s">
        <v>30</v>
      </c>
      <c r="B115" s="806" t="s">
        <v>657</v>
      </c>
      <c r="C115" s="942"/>
      <c r="D115" s="173" t="s">
        <v>237</v>
      </c>
      <c r="E115" s="306"/>
      <c r="F115" s="306"/>
      <c r="G115" s="123" t="s">
        <v>213</v>
      </c>
      <c r="H115" s="123" t="s">
        <v>213</v>
      </c>
      <c r="I115" s="123" t="s">
        <v>213</v>
      </c>
    </row>
    <row r="116" spans="1:9" ht="35.5" customHeight="1" x14ac:dyDescent="0.35">
      <c r="A116" s="84" t="s">
        <v>31</v>
      </c>
      <c r="B116" s="787" t="s">
        <v>542</v>
      </c>
      <c r="C116" s="788"/>
      <c r="D116" s="135" t="s">
        <v>328</v>
      </c>
      <c r="E116" s="87"/>
      <c r="F116" s="87"/>
      <c r="G116" s="74" t="s">
        <v>213</v>
      </c>
      <c r="H116" s="74" t="s">
        <v>213</v>
      </c>
      <c r="I116" s="74" t="s">
        <v>550</v>
      </c>
    </row>
    <row r="118" spans="1:9" x14ac:dyDescent="0.35">
      <c r="A118" s="1" t="s">
        <v>865</v>
      </c>
    </row>
    <row r="119" spans="1:9" x14ac:dyDescent="0.35">
      <c r="A119" s="1"/>
    </row>
    <row r="120" spans="1:9" ht="15" thickBot="1" x14ac:dyDescent="0.4">
      <c r="A120" s="196" t="s">
        <v>876</v>
      </c>
    </row>
    <row r="121" spans="1:9" x14ac:dyDescent="0.35">
      <c r="A121" s="553" t="s">
        <v>875</v>
      </c>
      <c r="B121" s="554"/>
      <c r="C121" s="555"/>
      <c r="D121" s="565"/>
      <c r="E121" s="566"/>
    </row>
    <row r="122" spans="1:9" x14ac:dyDescent="0.35">
      <c r="A122" s="556" t="s">
        <v>864</v>
      </c>
      <c r="B122" s="557"/>
      <c r="C122" s="558"/>
      <c r="D122" s="567"/>
      <c r="E122" s="568"/>
    </row>
    <row r="123" spans="1:9" x14ac:dyDescent="0.35">
      <c r="A123" s="577" t="s">
        <v>877</v>
      </c>
      <c r="B123" s="578"/>
      <c r="C123" s="579"/>
      <c r="D123" s="567"/>
      <c r="E123" s="568"/>
    </row>
    <row r="124" spans="1:9" x14ac:dyDescent="0.35">
      <c r="A124" s="577" t="s">
        <v>887</v>
      </c>
      <c r="B124" s="578"/>
      <c r="C124" s="579"/>
      <c r="D124" s="585"/>
      <c r="E124" s="586"/>
    </row>
    <row r="125" spans="1:9" ht="38.15" customHeight="1" x14ac:dyDescent="0.35">
      <c r="A125" s="580" t="s">
        <v>870</v>
      </c>
      <c r="B125" s="581"/>
      <c r="C125" s="582"/>
      <c r="D125" s="589"/>
      <c r="E125" s="590"/>
    </row>
    <row r="126" spans="1:9" x14ac:dyDescent="0.35">
      <c r="A126" s="338"/>
      <c r="B126" s="338"/>
      <c r="C126" s="338"/>
      <c r="D126" s="339"/>
    </row>
    <row r="127" spans="1:9" ht="15" thickBot="1" x14ac:dyDescent="0.4">
      <c r="A127" s="196" t="s">
        <v>878</v>
      </c>
    </row>
    <row r="128" spans="1:9" x14ac:dyDescent="0.35">
      <c r="A128" s="553" t="s">
        <v>875</v>
      </c>
      <c r="B128" s="554"/>
      <c r="C128" s="555"/>
      <c r="D128" s="565"/>
      <c r="E128" s="566"/>
    </row>
    <row r="129" spans="1:5" x14ac:dyDescent="0.35">
      <c r="A129" s="556" t="s">
        <v>874</v>
      </c>
      <c r="B129" s="557"/>
      <c r="C129" s="558"/>
      <c r="D129" s="567"/>
      <c r="E129" s="568"/>
    </row>
    <row r="130" spans="1:5" ht="14.5" customHeight="1" x14ac:dyDescent="0.35">
      <c r="A130" s="577" t="s">
        <v>887</v>
      </c>
      <c r="B130" s="578"/>
      <c r="C130" s="579"/>
      <c r="D130" s="567"/>
      <c r="E130" s="568"/>
    </row>
    <row r="131" spans="1:5" ht="38.15" customHeight="1" x14ac:dyDescent="0.35">
      <c r="A131" s="580" t="s">
        <v>870</v>
      </c>
      <c r="B131" s="581"/>
      <c r="C131" s="582"/>
      <c r="D131" s="583"/>
      <c r="E131" s="584"/>
    </row>
  </sheetData>
  <sheetProtection password="E9A8" sheet="1" formatRows="0" selectLockedCells="1"/>
  <mergeCells count="142">
    <mergeCell ref="A130:C130"/>
    <mergeCell ref="D130:E130"/>
    <mergeCell ref="A131:C131"/>
    <mergeCell ref="D131:E131"/>
    <mergeCell ref="A121:C121"/>
    <mergeCell ref="D121:E121"/>
    <mergeCell ref="A122:C122"/>
    <mergeCell ref="D122:E122"/>
    <mergeCell ref="A124:C124"/>
    <mergeCell ref="D124:E124"/>
    <mergeCell ref="A125:C125"/>
    <mergeCell ref="D125:E125"/>
    <mergeCell ref="A128:C128"/>
    <mergeCell ref="D128:E128"/>
    <mergeCell ref="A123:C123"/>
    <mergeCell ref="A129:C129"/>
    <mergeCell ref="D123:E123"/>
    <mergeCell ref="D129:E129"/>
    <mergeCell ref="B115:C115"/>
    <mergeCell ref="B116:C116"/>
    <mergeCell ref="A67:I67"/>
    <mergeCell ref="A63:I63"/>
    <mergeCell ref="A32:I32"/>
    <mergeCell ref="C78:D78"/>
    <mergeCell ref="A29:I29"/>
    <mergeCell ref="G15:I15"/>
    <mergeCell ref="C17:D17"/>
    <mergeCell ref="C18:D18"/>
    <mergeCell ref="B53:C53"/>
    <mergeCell ref="B59:C59"/>
    <mergeCell ref="C60:D60"/>
    <mergeCell ref="B61:C61"/>
    <mergeCell ref="C62:D62"/>
    <mergeCell ref="A51:I51"/>
    <mergeCell ref="C66:D66"/>
    <mergeCell ref="A27:I27"/>
    <mergeCell ref="A42:I42"/>
    <mergeCell ref="A108:I108"/>
    <mergeCell ref="C111:D111"/>
    <mergeCell ref="B114:C114"/>
    <mergeCell ref="C97:D97"/>
    <mergeCell ref="B101:C101"/>
    <mergeCell ref="A15:B16"/>
    <mergeCell ref="E15:F15"/>
    <mergeCell ref="B37:C37"/>
    <mergeCell ref="A34:I34"/>
    <mergeCell ref="A48:I48"/>
    <mergeCell ref="A49:I49"/>
    <mergeCell ref="A28:D28"/>
    <mergeCell ref="A43:D43"/>
    <mergeCell ref="B31:C31"/>
    <mergeCell ref="B21:C21"/>
    <mergeCell ref="B36:C36"/>
    <mergeCell ref="B35:C35"/>
    <mergeCell ref="E7:F7"/>
    <mergeCell ref="G7:I8"/>
    <mergeCell ref="A8:C8"/>
    <mergeCell ref="E8:F8"/>
    <mergeCell ref="A99:I99"/>
    <mergeCell ref="A44:I44"/>
    <mergeCell ref="C83:D83"/>
    <mergeCell ref="A57:I57"/>
    <mergeCell ref="A75:I75"/>
    <mergeCell ref="A79:I79"/>
    <mergeCell ref="A80:I80"/>
    <mergeCell ref="A85:I85"/>
    <mergeCell ref="A84:I84"/>
    <mergeCell ref="A95:I95"/>
    <mergeCell ref="B47:C47"/>
    <mergeCell ref="B46:C46"/>
    <mergeCell ref="B52:C52"/>
    <mergeCell ref="A50:D50"/>
    <mergeCell ref="A69:D69"/>
    <mergeCell ref="A76:D76"/>
    <mergeCell ref="A86:D86"/>
    <mergeCell ref="A96:D96"/>
    <mergeCell ref="A98:I98"/>
    <mergeCell ref="B90:C90"/>
    <mergeCell ref="A1:I1"/>
    <mergeCell ref="A3:I3"/>
    <mergeCell ref="C19:D19"/>
    <mergeCell ref="C20:D20"/>
    <mergeCell ref="A9:I9"/>
    <mergeCell ref="A11:I11"/>
    <mergeCell ref="C15:D16"/>
    <mergeCell ref="B22:C22"/>
    <mergeCell ref="B23:C23"/>
    <mergeCell ref="A10:D10"/>
    <mergeCell ref="E10:F10"/>
    <mergeCell ref="G10:I10"/>
    <mergeCell ref="A12:I12"/>
    <mergeCell ref="A13:I13"/>
    <mergeCell ref="A14:I14"/>
    <mergeCell ref="A4:I4"/>
    <mergeCell ref="A5:C5"/>
    <mergeCell ref="A2:C2"/>
    <mergeCell ref="D2:I2"/>
    <mergeCell ref="A7:C7"/>
    <mergeCell ref="E5:F5"/>
    <mergeCell ref="G5:I6"/>
    <mergeCell ref="A6:C6"/>
    <mergeCell ref="E6:F6"/>
    <mergeCell ref="A113:I113"/>
    <mergeCell ref="A56:I56"/>
    <mergeCell ref="C24:D24"/>
    <mergeCell ref="C25:D25"/>
    <mergeCell ref="B40:C40"/>
    <mergeCell ref="A26:I26"/>
    <mergeCell ref="B71:C71"/>
    <mergeCell ref="B72:C72"/>
    <mergeCell ref="B38:C38"/>
    <mergeCell ref="B39:C39"/>
    <mergeCell ref="C88:D88"/>
    <mergeCell ref="A64:I64"/>
    <mergeCell ref="A68:I68"/>
    <mergeCell ref="A65:I65"/>
    <mergeCell ref="B45:C45"/>
    <mergeCell ref="C30:D30"/>
    <mergeCell ref="C93:D93"/>
    <mergeCell ref="B89:C89"/>
    <mergeCell ref="A41:I41"/>
    <mergeCell ref="A112:I112"/>
    <mergeCell ref="A81:I81"/>
    <mergeCell ref="C54:D54"/>
    <mergeCell ref="B55:C55"/>
    <mergeCell ref="A74:I74"/>
    <mergeCell ref="C110:D110"/>
    <mergeCell ref="A70:I70"/>
    <mergeCell ref="C77:D77"/>
    <mergeCell ref="C82:D82"/>
    <mergeCell ref="A58:I58"/>
    <mergeCell ref="C73:D73"/>
    <mergeCell ref="A102:I102"/>
    <mergeCell ref="B106:C106"/>
    <mergeCell ref="A109:D109"/>
    <mergeCell ref="A94:I94"/>
    <mergeCell ref="B91:C91"/>
    <mergeCell ref="B92:C92"/>
    <mergeCell ref="A104:I104"/>
    <mergeCell ref="B105:C105"/>
    <mergeCell ref="A100:I100"/>
    <mergeCell ref="A87:I87"/>
  </mergeCells>
  <phoneticPr fontId="8" type="noConversion"/>
  <conditionalFormatting sqref="C18:C20">
    <cfRule type="expression" dxfId="335" priority="56">
      <formula xml:space="preserve"> C18 =""</formula>
    </cfRule>
    <cfRule type="expression" dxfId="334" priority="59">
      <formula xml:space="preserve"> C18 ="Réponse Obligatoire"&amp;CHAR(10)&amp;"Répondre ici"</formula>
    </cfRule>
  </conditionalFormatting>
  <conditionalFormatting sqref="C24:C25">
    <cfRule type="expression" dxfId="333" priority="51">
      <formula xml:space="preserve"> C24 =""</formula>
    </cfRule>
    <cfRule type="expression" dxfId="332" priority="53">
      <formula xml:space="preserve"> C24 ="Réponse Obligatoire"&amp;CHAR(10)&amp;"Répondre ici"</formula>
    </cfRule>
  </conditionalFormatting>
  <conditionalFormatting sqref="C30">
    <cfRule type="expression" dxfId="331" priority="1">
      <formula xml:space="preserve"> C30 =""</formula>
    </cfRule>
    <cfRule type="expression" dxfId="330" priority="2">
      <formula xml:space="preserve"> C30 ="Réponse Obligatoire"&amp;CHAR(10)&amp;"Répondre ici"</formula>
    </cfRule>
  </conditionalFormatting>
  <conditionalFormatting sqref="C54">
    <cfRule type="expression" dxfId="329" priority="41">
      <formula xml:space="preserve"> C54 =""</formula>
    </cfRule>
    <cfRule type="expression" dxfId="328" priority="44">
      <formula xml:space="preserve"> C54 ="Réponse Facultative"&amp;CHAR(10)&amp;"Répondre ici"</formula>
    </cfRule>
  </conditionalFormatting>
  <conditionalFormatting sqref="C60">
    <cfRule type="expression" dxfId="327" priority="40">
      <formula xml:space="preserve"> C60 =""</formula>
    </cfRule>
    <cfRule type="expression" dxfId="326" priority="43">
      <formula xml:space="preserve"> C60 ="Réponse Facultative"&amp;CHAR(10)&amp;"Répondre ici"</formula>
    </cfRule>
  </conditionalFormatting>
  <conditionalFormatting sqref="C62">
    <cfRule type="expression" dxfId="325" priority="39">
      <formula xml:space="preserve"> C62 =""</formula>
    </cfRule>
    <cfRule type="expression" dxfId="324" priority="42">
      <formula xml:space="preserve"> C62 ="Réponse Obligatoire"&amp;CHAR(10)&amp;"Répondre ici"</formula>
    </cfRule>
  </conditionalFormatting>
  <conditionalFormatting sqref="C66">
    <cfRule type="expression" dxfId="323" priority="3">
      <formula xml:space="preserve"> C66 =""</formula>
    </cfRule>
    <cfRule type="expression" dxfId="322" priority="4">
      <formula xml:space="preserve"> C66 ="Réponse Obligatoire"&amp;CHAR(10)&amp;"Répondre ici"</formula>
    </cfRule>
  </conditionalFormatting>
  <conditionalFormatting sqref="C73">
    <cfRule type="expression" dxfId="321" priority="11">
      <formula xml:space="preserve"> C73 =""</formula>
    </cfRule>
    <cfRule type="expression" dxfId="320" priority="12">
      <formula xml:space="preserve"> C73 ="Réponse Obligatoire"&amp;CHAR(10)&amp;"Répondre ici"</formula>
    </cfRule>
  </conditionalFormatting>
  <conditionalFormatting sqref="C77:C78">
    <cfRule type="expression" dxfId="319" priority="7">
      <formula xml:space="preserve"> C77 =""</formula>
    </cfRule>
    <cfRule type="expression" dxfId="318" priority="8">
      <formula xml:space="preserve"> C77 ="Réponse Obligatoire"&amp;CHAR(10)&amp;"Répondre ici"</formula>
    </cfRule>
  </conditionalFormatting>
  <conditionalFormatting sqref="C82:C83">
    <cfRule type="expression" dxfId="317" priority="5">
      <formula xml:space="preserve"> C82 =""</formula>
    </cfRule>
    <cfRule type="expression" dxfId="316" priority="6">
      <formula xml:space="preserve"> C82 ="Réponse Obligatoire"&amp;CHAR(10)&amp;"Répondre ici"</formula>
    </cfRule>
  </conditionalFormatting>
  <conditionalFormatting sqref="C88">
    <cfRule type="expression" dxfId="315" priority="23">
      <formula xml:space="preserve"> C88 =""</formula>
    </cfRule>
    <cfRule type="expression" dxfId="314" priority="27">
      <formula xml:space="preserve"> C88 ="Réponse Obligatoire"&amp;CHAR(10)&amp;"Répondre ici"</formula>
    </cfRule>
  </conditionalFormatting>
  <conditionalFormatting sqref="C93">
    <cfRule type="expression" dxfId="313" priority="19">
      <formula xml:space="preserve"> C93 =""</formula>
    </cfRule>
    <cfRule type="expression" dxfId="312" priority="22">
      <formula xml:space="preserve"> C93 ="Réponse Obligatoire"&amp;CHAR(10)&amp;"Répondre ici"</formula>
    </cfRule>
  </conditionalFormatting>
  <conditionalFormatting sqref="C97">
    <cfRule type="expression" dxfId="311" priority="18">
      <formula xml:space="preserve"> C97 =""</formula>
    </cfRule>
    <cfRule type="expression" dxfId="310" priority="21">
      <formula xml:space="preserve"> C97 ="Réponse Facultative"&amp;CHAR(10)&amp;"Répondre ici"</formula>
    </cfRule>
  </conditionalFormatting>
  <conditionalFormatting sqref="C110:C111">
    <cfRule type="expression" dxfId="309" priority="13">
      <formula xml:space="preserve"> C110 =""</formula>
    </cfRule>
    <cfRule type="expression" dxfId="308" priority="15">
      <formula xml:space="preserve"> C110 ="Réponse Obligatoire"&amp;CHAR(10)&amp;"Répondre ici"</formula>
    </cfRule>
  </conditionalFormatting>
  <conditionalFormatting sqref="C17:D17">
    <cfRule type="expression" dxfId="307" priority="65">
      <formula xml:space="preserve"> C17 =""</formula>
    </cfRule>
    <cfRule type="expression" dxfId="306" priority="66">
      <formula xml:space="preserve"> C17 ="Réponse Obligatoire"&amp;CHAR(10)&amp;"Répondre ici"</formula>
    </cfRule>
  </conditionalFormatting>
  <pageMargins left="0.5" right="0.5" top="0.196850393700787" bottom="0.5" header="0.3" footer="0.3"/>
  <pageSetup paperSize="5" fitToHeight="0" orientation="landscape" r:id="rId1"/>
  <headerFooter>
    <oddFooter>&amp;L&amp;"Arial,Normal"&amp;6&amp;K000000Mois 15 : Rapport d'implantation 1 – Programme Système de gestion de l’énergie – Avril 2026&amp;R&amp;"Arial,Normal"&amp;6&amp;P/&amp;N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51B3-43E1-4153-9D51-D6AD6560E3A7}">
  <sheetPr codeName="Feuil12">
    <tabColor rgb="FFA6C9EC"/>
    <pageSetUpPr fitToPage="1"/>
  </sheetPr>
  <dimension ref="A1:M175"/>
  <sheetViews>
    <sheetView showGridLines="0" view="pageLayout" zoomScaleNormal="60" workbookViewId="0">
      <selection activeCell="B12" sqref="B12"/>
    </sheetView>
  </sheetViews>
  <sheetFormatPr baseColWidth="10" defaultColWidth="11.453125" defaultRowHeight="14.5" x14ac:dyDescent="0.35"/>
  <cols>
    <col min="1" max="1" width="2.54296875" customWidth="1"/>
    <col min="2" max="2" width="20.54296875" customWidth="1"/>
    <col min="3" max="3" width="16.54296875" customWidth="1"/>
    <col min="4" max="4" width="10.54296875" customWidth="1"/>
    <col min="5" max="5" width="6.453125" customWidth="1"/>
    <col min="6" max="6" width="9" customWidth="1"/>
    <col min="7" max="7" width="13.453125" customWidth="1"/>
    <col min="8" max="8" width="12.54296875" customWidth="1"/>
    <col min="9" max="9" width="9.453125" customWidth="1"/>
    <col min="10" max="10" width="9.81640625" customWidth="1"/>
    <col min="11" max="11" width="11.54296875" customWidth="1"/>
    <col min="12" max="12" width="17.453125" customWidth="1"/>
    <col min="13" max="13" width="25.453125" customWidth="1"/>
    <col min="14" max="14" width="70.54296875" customWidth="1"/>
    <col min="16" max="17" width="11.453125" customWidth="1"/>
  </cols>
  <sheetData>
    <row r="1" spans="1:13" x14ac:dyDescent="0.35">
      <c r="A1" s="346"/>
      <c r="B1" s="346"/>
      <c r="C1" s="346"/>
      <c r="D1" s="346"/>
      <c r="E1" s="346"/>
      <c r="F1" s="346"/>
      <c r="G1" s="346"/>
      <c r="H1" s="346"/>
      <c r="I1" s="346"/>
      <c r="J1" s="346"/>
      <c r="K1" s="346"/>
      <c r="L1" s="346"/>
      <c r="M1" s="346"/>
    </row>
    <row r="2" spans="1:13" ht="29.15" customHeight="1" x14ac:dyDescent="0.35">
      <c r="A2" s="346" t="e" vm="1">
        <v>#VALUE!</v>
      </c>
      <c r="B2" s="346"/>
      <c r="C2" s="346"/>
      <c r="D2" s="346"/>
      <c r="E2" s="459" t="s">
        <v>428</v>
      </c>
      <c r="F2" s="459"/>
      <c r="G2" s="459"/>
      <c r="H2" s="459"/>
      <c r="I2" s="459"/>
      <c r="J2" s="459"/>
      <c r="K2" s="459"/>
      <c r="L2" s="459"/>
      <c r="M2" s="459"/>
    </row>
    <row r="3" spans="1:13" x14ac:dyDescent="0.35">
      <c r="A3" s="346"/>
      <c r="B3" s="346"/>
      <c r="C3" s="346"/>
      <c r="D3" s="346"/>
      <c r="E3" s="346"/>
      <c r="F3" s="346"/>
      <c r="G3" s="346"/>
      <c r="H3" s="346"/>
      <c r="I3" s="346"/>
      <c r="J3" s="346"/>
      <c r="K3" s="346"/>
      <c r="L3" s="346"/>
      <c r="M3" s="346"/>
    </row>
    <row r="4" spans="1:13" ht="22.4" customHeight="1" thickBot="1" x14ac:dyDescent="0.4">
      <c r="A4" s="481" t="s">
        <v>248</v>
      </c>
      <c r="B4" s="481"/>
      <c r="C4" s="481"/>
      <c r="D4" s="481"/>
      <c r="E4" s="481"/>
      <c r="F4" s="481"/>
      <c r="G4" s="481"/>
      <c r="H4" s="481"/>
      <c r="I4" s="481"/>
      <c r="J4" s="481"/>
      <c r="K4" s="481"/>
      <c r="L4" s="481"/>
      <c r="M4" s="481"/>
    </row>
    <row r="5" spans="1:13" ht="12.25" customHeight="1" thickBot="1" x14ac:dyDescent="0.4">
      <c r="A5" s="514" t="s">
        <v>249</v>
      </c>
      <c r="B5" s="514"/>
      <c r="C5" s="514"/>
      <c r="D5" s="514"/>
      <c r="E5" s="514"/>
      <c r="F5" s="514"/>
      <c r="G5" s="514"/>
      <c r="H5" s="748" t="s">
        <v>250</v>
      </c>
      <c r="I5" s="748"/>
      <c r="J5" s="748"/>
      <c r="K5" s="542" t="s">
        <v>692</v>
      </c>
      <c r="L5" s="542"/>
      <c r="M5" s="954" t="s">
        <v>869</v>
      </c>
    </row>
    <row r="6" spans="1:13" ht="19.399999999999999" customHeight="1" x14ac:dyDescent="0.35">
      <c r="A6" s="467">
        <f xml:space="preserve"> NomEntreprise</f>
        <v>0</v>
      </c>
      <c r="B6" s="467"/>
      <c r="C6" s="467"/>
      <c r="D6" s="467"/>
      <c r="E6" s="467"/>
      <c r="F6" s="467"/>
      <c r="G6" s="467"/>
      <c r="H6" s="452">
        <f xml:space="preserve"> NEQ</f>
        <v>0</v>
      </c>
      <c r="I6" s="452"/>
      <c r="J6" s="452"/>
      <c r="K6" s="538">
        <f xml:space="preserve"> NoProjetHQ</f>
        <v>0</v>
      </c>
      <c r="L6" s="538"/>
      <c r="M6" s="954"/>
    </row>
    <row r="7" spans="1:13" ht="12.25" customHeight="1" x14ac:dyDescent="0.35">
      <c r="A7" s="505" t="s">
        <v>251</v>
      </c>
      <c r="B7" s="505"/>
      <c r="C7" s="505"/>
      <c r="D7" s="505"/>
      <c r="E7" s="505"/>
      <c r="F7" s="505"/>
      <c r="G7" s="505"/>
      <c r="H7" s="502" t="s">
        <v>255</v>
      </c>
      <c r="I7" s="502"/>
      <c r="J7" s="502"/>
      <c r="K7" s="502" t="s">
        <v>693</v>
      </c>
      <c r="L7" s="502"/>
      <c r="M7" s="955" t="str">
        <f>IF(DateDemarrage&lt;&gt;0, EDATE(DateDemarrage, 15), "")</f>
        <v/>
      </c>
    </row>
    <row r="8" spans="1:13" ht="19.399999999999999" customHeight="1" x14ac:dyDescent="0.35">
      <c r="A8" s="467">
        <f xml:space="preserve"> NomUsine</f>
        <v>0</v>
      </c>
      <c r="B8" s="467"/>
      <c r="C8" s="467"/>
      <c r="D8" s="467"/>
      <c r="E8" s="467"/>
      <c r="F8" s="467"/>
      <c r="G8" s="467"/>
      <c r="H8" s="720">
        <f xml:space="preserve"> DateDemarrage</f>
        <v>0</v>
      </c>
      <c r="I8" s="720"/>
      <c r="J8" s="720"/>
      <c r="K8" s="452">
        <f xml:space="preserve"> NoProjetEnergir</f>
        <v>0</v>
      </c>
      <c r="L8" s="452"/>
      <c r="M8" s="956"/>
    </row>
    <row r="9" spans="1:13" s="5" customFormat="1" ht="23.9" customHeight="1" x14ac:dyDescent="0.35">
      <c r="A9" s="607"/>
      <c r="B9" s="607"/>
      <c r="C9" s="607"/>
      <c r="D9" s="607"/>
      <c r="E9" s="607"/>
      <c r="F9" s="607"/>
      <c r="G9" s="607"/>
      <c r="H9" s="607"/>
      <c r="I9" s="607"/>
      <c r="J9" s="607"/>
      <c r="K9" s="607"/>
      <c r="L9" s="607"/>
      <c r="M9" s="155"/>
    </row>
    <row r="10" spans="1:13" s="5" customFormat="1" ht="23.9" customHeight="1" x14ac:dyDescent="0.35">
      <c r="A10" s="625" t="s">
        <v>695</v>
      </c>
      <c r="B10" s="625"/>
      <c r="C10" s="625"/>
      <c r="D10" s="625"/>
      <c r="E10" s="625"/>
      <c r="F10" s="625"/>
      <c r="G10" s="625"/>
      <c r="H10" s="625"/>
      <c r="I10" s="625"/>
      <c r="J10" s="625"/>
      <c r="K10" s="625"/>
      <c r="L10" s="625"/>
      <c r="M10" s="625"/>
    </row>
    <row r="11" spans="1:13" s="5" customFormat="1" ht="60" customHeight="1" x14ac:dyDescent="0.35">
      <c r="A11" s="30"/>
      <c r="B11" s="114" t="s">
        <v>773</v>
      </c>
      <c r="C11" s="114" t="s">
        <v>691</v>
      </c>
      <c r="D11" s="615" t="s">
        <v>699</v>
      </c>
      <c r="E11" s="916"/>
      <c r="F11" s="114" t="s">
        <v>700</v>
      </c>
      <c r="G11" s="114" t="s">
        <v>702</v>
      </c>
      <c r="H11" s="114" t="s">
        <v>704</v>
      </c>
      <c r="I11" s="103" t="s">
        <v>703</v>
      </c>
      <c r="J11" s="114" t="s">
        <v>701</v>
      </c>
      <c r="K11" s="103" t="s">
        <v>880</v>
      </c>
      <c r="L11" s="103" t="s">
        <v>713</v>
      </c>
      <c r="M11" s="103" t="s">
        <v>712</v>
      </c>
    </row>
    <row r="12" spans="1:13" s="5" customFormat="1" ht="23.5" customHeight="1" x14ac:dyDescent="0.35">
      <c r="A12" s="261" cm="1">
        <f t="array" ref="A12:A16">ROW()-ROW(A12:A16)-1</f>
        <v>-1</v>
      </c>
      <c r="B12" s="41"/>
      <c r="C12" s="41"/>
      <c r="D12" s="945"/>
      <c r="E12" s="946"/>
      <c r="F12" s="280"/>
      <c r="G12" s="45"/>
      <c r="H12" s="33"/>
      <c r="I12" s="307"/>
      <c r="J12" s="45"/>
      <c r="K12" s="43"/>
      <c r="L12" s="43"/>
      <c r="M12" s="328"/>
    </row>
    <row r="13" spans="1:13" s="5" customFormat="1" ht="23.9" customHeight="1" x14ac:dyDescent="0.35">
      <c r="A13" s="261">
        <v>-2</v>
      </c>
      <c r="B13" s="41"/>
      <c r="C13" s="41"/>
      <c r="D13" s="945"/>
      <c r="E13" s="946"/>
      <c r="F13" s="280"/>
      <c r="G13" s="45"/>
      <c r="H13" s="33"/>
      <c r="I13" s="307"/>
      <c r="J13" s="45"/>
      <c r="K13" s="43"/>
      <c r="L13" s="43"/>
      <c r="M13" s="328"/>
    </row>
    <row r="14" spans="1:13" s="5" customFormat="1" ht="23.9" customHeight="1" x14ac:dyDescent="0.35">
      <c r="A14" s="261">
        <v>-3</v>
      </c>
      <c r="B14" s="41"/>
      <c r="C14" s="41"/>
      <c r="D14" s="945"/>
      <c r="E14" s="946"/>
      <c r="F14" s="280"/>
      <c r="G14" s="45"/>
      <c r="H14" s="33"/>
      <c r="I14" s="307"/>
      <c r="J14" s="45"/>
      <c r="K14" s="43"/>
      <c r="L14" s="43"/>
      <c r="M14" s="328"/>
    </row>
    <row r="15" spans="1:13" s="5" customFormat="1" ht="23.9" customHeight="1" x14ac:dyDescent="0.35">
      <c r="A15" s="261">
        <v>-4</v>
      </c>
      <c r="B15" s="41"/>
      <c r="C15" s="41"/>
      <c r="D15" s="859"/>
      <c r="E15" s="946"/>
      <c r="F15" s="280"/>
      <c r="G15" s="45"/>
      <c r="H15" s="33"/>
      <c r="I15" s="307"/>
      <c r="J15" s="45"/>
      <c r="K15" s="43"/>
      <c r="L15" s="43"/>
      <c r="M15" s="328"/>
    </row>
    <row r="16" spans="1:13" s="5" customFormat="1" ht="23.9" customHeight="1" x14ac:dyDescent="0.35">
      <c r="A16" s="261">
        <v>-5</v>
      </c>
      <c r="B16" s="41"/>
      <c r="C16" s="41"/>
      <c r="D16" s="945"/>
      <c r="E16" s="946"/>
      <c r="F16" s="280"/>
      <c r="G16" s="45"/>
      <c r="H16" s="33"/>
      <c r="I16" s="307"/>
      <c r="J16" s="45"/>
      <c r="K16" s="43"/>
      <c r="L16" s="43"/>
      <c r="M16" s="328"/>
    </row>
    <row r="17" spans="1:13" s="5" customFormat="1" ht="6" customHeight="1" x14ac:dyDescent="0.35">
      <c r="A17" s="295"/>
      <c r="B17" s="295"/>
      <c r="C17" s="295"/>
      <c r="D17" s="295"/>
      <c r="E17" s="295"/>
      <c r="F17" s="295"/>
      <c r="G17" s="295"/>
      <c r="H17" s="295"/>
      <c r="I17" s="295"/>
      <c r="J17" s="295"/>
      <c r="K17" s="295"/>
      <c r="L17" s="295"/>
      <c r="M17" s="155"/>
    </row>
    <row r="18" spans="1:13" s="5" customFormat="1" ht="6" customHeight="1" x14ac:dyDescent="0.35">
      <c r="A18" s="295"/>
      <c r="B18" s="295"/>
      <c r="C18" s="295"/>
      <c r="D18" s="295"/>
      <c r="E18" s="295"/>
      <c r="F18" s="295"/>
      <c r="G18" s="295"/>
      <c r="H18" s="295"/>
      <c r="I18" s="295"/>
      <c r="J18" s="295"/>
      <c r="K18" s="295"/>
      <c r="L18" s="295"/>
      <c r="M18" s="155"/>
    </row>
    <row r="19" spans="1:13" ht="26.15" customHeight="1" x14ac:dyDescent="0.35">
      <c r="A19" s="625" t="s">
        <v>566</v>
      </c>
      <c r="B19" s="625"/>
      <c r="C19" s="625"/>
      <c r="D19" s="625"/>
      <c r="E19" s="625"/>
      <c r="F19" s="625"/>
      <c r="G19" s="625"/>
      <c r="H19" s="625"/>
      <c r="I19" s="625"/>
      <c r="J19" s="625"/>
      <c r="K19" s="625"/>
      <c r="L19" s="625"/>
      <c r="M19" s="625"/>
    </row>
    <row r="20" spans="1:13" ht="54" customHeight="1" x14ac:dyDescent="0.35">
      <c r="A20" s="30"/>
      <c r="B20" s="114" t="s">
        <v>567</v>
      </c>
      <c r="C20" s="114" t="s">
        <v>294</v>
      </c>
      <c r="D20" s="114" t="s">
        <v>578</v>
      </c>
      <c r="E20" s="114" t="s">
        <v>70</v>
      </c>
      <c r="F20" s="114" t="s">
        <v>104</v>
      </c>
      <c r="G20" s="114" t="s">
        <v>199</v>
      </c>
      <c r="H20" s="114" t="s">
        <v>200</v>
      </c>
      <c r="I20" s="114" t="s">
        <v>838</v>
      </c>
      <c r="J20" s="114" t="s">
        <v>105</v>
      </c>
      <c r="K20" s="114" t="s">
        <v>295</v>
      </c>
      <c r="L20" s="114" t="s">
        <v>296</v>
      </c>
      <c r="M20" s="114" t="s">
        <v>106</v>
      </c>
    </row>
    <row r="21" spans="1:13" ht="18.649999999999999" customHeight="1" x14ac:dyDescent="0.35">
      <c r="A21" s="261" cm="1">
        <f t="array" ref="A21:A25">ROW()-ROW(A21:A25)-1</f>
        <v>-1</v>
      </c>
      <c r="B21" s="41"/>
      <c r="C21" s="41"/>
      <c r="D21" s="44"/>
      <c r="E21" s="45"/>
      <c r="F21" s="280"/>
      <c r="G21" s="45"/>
      <c r="H21" s="33"/>
      <c r="I21" s="267"/>
      <c r="J21" s="45"/>
      <c r="K21" s="45"/>
      <c r="L21" s="43"/>
      <c r="M21" s="43"/>
    </row>
    <row r="22" spans="1:13" ht="18.649999999999999" customHeight="1" x14ac:dyDescent="0.35">
      <c r="A22" s="261">
        <v>-2</v>
      </c>
      <c r="B22" s="41"/>
      <c r="C22" s="41"/>
      <c r="D22" s="44"/>
      <c r="E22" s="45"/>
      <c r="F22" s="280"/>
      <c r="G22" s="45"/>
      <c r="H22" s="33"/>
      <c r="I22" s="267"/>
      <c r="J22" s="45"/>
      <c r="K22" s="45"/>
      <c r="L22" s="43"/>
      <c r="M22" s="43"/>
    </row>
    <row r="23" spans="1:13" ht="18.649999999999999" customHeight="1" x14ac:dyDescent="0.35">
      <c r="A23" s="261">
        <v>-3</v>
      </c>
      <c r="B23" s="41"/>
      <c r="C23" s="41"/>
      <c r="D23" s="44"/>
      <c r="E23" s="45"/>
      <c r="F23" s="280"/>
      <c r="G23" s="45"/>
      <c r="H23" s="33"/>
      <c r="I23" s="267"/>
      <c r="J23" s="45"/>
      <c r="K23" s="45"/>
      <c r="L23" s="43"/>
      <c r="M23" s="43"/>
    </row>
    <row r="24" spans="1:13" ht="18.649999999999999" customHeight="1" x14ac:dyDescent="0.35">
      <c r="A24" s="261">
        <v>-4</v>
      </c>
      <c r="B24" s="41"/>
      <c r="C24" s="41"/>
      <c r="D24" s="44"/>
      <c r="E24" s="45"/>
      <c r="F24" s="280"/>
      <c r="G24" s="45"/>
      <c r="H24" s="33"/>
      <c r="I24" s="267"/>
      <c r="J24" s="45"/>
      <c r="K24" s="45"/>
      <c r="L24" s="43"/>
      <c r="M24" s="43"/>
    </row>
    <row r="25" spans="1:13" ht="18.649999999999999" customHeight="1" x14ac:dyDescent="0.35">
      <c r="A25" s="261">
        <v>-5</v>
      </c>
      <c r="B25" s="41"/>
      <c r="C25" s="41"/>
      <c r="D25" s="44"/>
      <c r="E25" s="45"/>
      <c r="F25" s="280"/>
      <c r="G25" s="45"/>
      <c r="H25" s="33"/>
      <c r="I25" s="267"/>
      <c r="J25" s="45"/>
      <c r="K25" s="45"/>
      <c r="L25" s="43"/>
      <c r="M25" s="43"/>
    </row>
    <row r="26" spans="1:13" ht="7.4" customHeight="1" x14ac:dyDescent="0.35">
      <c r="A26" s="873"/>
      <c r="B26" s="873"/>
      <c r="C26" s="873"/>
      <c r="D26" s="873"/>
      <c r="E26" s="873"/>
      <c r="F26" s="873"/>
      <c r="G26" s="873"/>
      <c r="H26" s="873"/>
      <c r="I26" s="873"/>
      <c r="J26" s="873"/>
      <c r="K26" s="873"/>
      <c r="L26" s="873"/>
      <c r="M26" s="873"/>
    </row>
    <row r="27" spans="1:13" ht="7.4" customHeight="1" x14ac:dyDescent="0.35">
      <c r="A27" s="346"/>
      <c r="B27" s="346"/>
      <c r="C27" s="346"/>
      <c r="D27" s="346"/>
      <c r="E27" s="346"/>
      <c r="F27" s="346"/>
      <c r="G27" s="346"/>
      <c r="H27" s="346"/>
      <c r="I27" s="346"/>
      <c r="J27" s="346"/>
      <c r="K27" s="346"/>
      <c r="L27" s="346"/>
      <c r="M27" s="346"/>
    </row>
    <row r="28" spans="1:13" ht="26.15" customHeight="1" x14ac:dyDescent="0.35">
      <c r="A28" s="625" t="s">
        <v>568</v>
      </c>
      <c r="B28" s="625"/>
      <c r="C28" s="625"/>
      <c r="D28" s="625"/>
      <c r="E28" s="625"/>
      <c r="F28" s="625"/>
      <c r="G28" s="625"/>
      <c r="H28" s="625"/>
      <c r="I28" s="625"/>
      <c r="J28" s="625"/>
      <c r="K28" s="625"/>
      <c r="L28" s="625"/>
      <c r="M28" s="625"/>
    </row>
    <row r="29" spans="1:13" ht="31.4" customHeight="1" x14ac:dyDescent="0.35">
      <c r="A29" s="30"/>
      <c r="B29" s="114" t="s">
        <v>567</v>
      </c>
      <c r="C29" s="615" t="s">
        <v>297</v>
      </c>
      <c r="D29" s="616"/>
      <c r="E29" s="616"/>
      <c r="F29" s="616"/>
      <c r="G29" s="616"/>
      <c r="H29" s="616"/>
      <c r="I29" s="616"/>
      <c r="J29" s="616"/>
      <c r="K29" s="629"/>
      <c r="L29" s="114" t="s">
        <v>298</v>
      </c>
      <c r="M29" s="114" t="s">
        <v>299</v>
      </c>
    </row>
    <row r="30" spans="1:13" ht="18.649999999999999" customHeight="1" x14ac:dyDescent="0.35">
      <c r="A30" s="261" cm="1">
        <f t="array" ref="A30:A34">ROW()-ROW(A30:A34)-1</f>
        <v>-1</v>
      </c>
      <c r="B30" s="41"/>
      <c r="C30" s="859"/>
      <c r="D30" s="860"/>
      <c r="E30" s="860"/>
      <c r="F30" s="860"/>
      <c r="G30" s="860"/>
      <c r="H30" s="860"/>
      <c r="I30" s="860"/>
      <c r="J30" s="860"/>
      <c r="K30" s="861"/>
      <c r="L30" s="41"/>
      <c r="M30" s="41"/>
    </row>
    <row r="31" spans="1:13" ht="18.649999999999999" customHeight="1" x14ac:dyDescent="0.35">
      <c r="A31" s="261">
        <v>-2</v>
      </c>
      <c r="B31" s="41"/>
      <c r="C31" s="859"/>
      <c r="D31" s="860"/>
      <c r="E31" s="860"/>
      <c r="F31" s="860"/>
      <c r="G31" s="860"/>
      <c r="H31" s="860"/>
      <c r="I31" s="860"/>
      <c r="J31" s="860"/>
      <c r="K31" s="861"/>
      <c r="L31" s="41"/>
      <c r="M31" s="41"/>
    </row>
    <row r="32" spans="1:13" ht="18.649999999999999" customHeight="1" x14ac:dyDescent="0.35">
      <c r="A32" s="261">
        <v>-3</v>
      </c>
      <c r="B32" s="41"/>
      <c r="C32" s="859"/>
      <c r="D32" s="860"/>
      <c r="E32" s="860"/>
      <c r="F32" s="860"/>
      <c r="G32" s="860"/>
      <c r="H32" s="860"/>
      <c r="I32" s="860"/>
      <c r="J32" s="860"/>
      <c r="K32" s="861"/>
      <c r="L32" s="41"/>
      <c r="M32" s="41"/>
    </row>
    <row r="33" spans="1:13" ht="18.649999999999999" customHeight="1" x14ac:dyDescent="0.35">
      <c r="A33" s="261">
        <v>-4</v>
      </c>
      <c r="B33" s="41"/>
      <c r="C33" s="859"/>
      <c r="D33" s="860"/>
      <c r="E33" s="860"/>
      <c r="F33" s="860"/>
      <c r="G33" s="860"/>
      <c r="H33" s="860"/>
      <c r="I33" s="860"/>
      <c r="J33" s="860"/>
      <c r="K33" s="861"/>
      <c r="L33" s="41"/>
      <c r="M33" s="41"/>
    </row>
    <row r="34" spans="1:13" ht="18.649999999999999" customHeight="1" x14ac:dyDescent="0.35">
      <c r="A34" s="261">
        <v>-5</v>
      </c>
      <c r="B34" s="41"/>
      <c r="C34" s="859"/>
      <c r="D34" s="860"/>
      <c r="E34" s="860"/>
      <c r="F34" s="860"/>
      <c r="G34" s="860"/>
      <c r="H34" s="860"/>
      <c r="I34" s="860"/>
      <c r="J34" s="860"/>
      <c r="K34" s="861"/>
      <c r="L34" s="41"/>
      <c r="M34" s="41"/>
    </row>
    <row r="35" spans="1:13" ht="7.4" customHeight="1" x14ac:dyDescent="0.35">
      <c r="A35" s="873"/>
      <c r="B35" s="873"/>
      <c r="C35" s="873"/>
      <c r="D35" s="873"/>
      <c r="E35" s="873"/>
      <c r="F35" s="873"/>
      <c r="G35" s="873"/>
      <c r="H35" s="873"/>
      <c r="I35" s="873"/>
      <c r="J35" s="873"/>
      <c r="K35" s="873"/>
      <c r="L35" s="873"/>
      <c r="M35" s="873"/>
    </row>
    <row r="36" spans="1:13" ht="7.4" customHeight="1" x14ac:dyDescent="0.35">
      <c r="A36" s="346"/>
      <c r="B36" s="346"/>
      <c r="C36" s="346"/>
      <c r="D36" s="346"/>
      <c r="E36" s="346"/>
      <c r="F36" s="346"/>
      <c r="G36" s="346"/>
      <c r="H36" s="346"/>
      <c r="I36" s="346"/>
      <c r="J36" s="346"/>
      <c r="K36" s="346"/>
      <c r="L36" s="346"/>
      <c r="M36" s="346"/>
    </row>
    <row r="37" spans="1:13" ht="26.15" customHeight="1" x14ac:dyDescent="0.35">
      <c r="A37" s="969" t="s">
        <v>682</v>
      </c>
      <c r="B37" s="969"/>
      <c r="C37" s="969"/>
      <c r="D37" s="969"/>
      <c r="E37" s="969"/>
      <c r="F37" s="969"/>
      <c r="G37" s="969"/>
      <c r="H37" s="969"/>
      <c r="I37" s="969"/>
      <c r="J37" s="969"/>
      <c r="K37" s="969"/>
      <c r="L37" s="969"/>
      <c r="M37" s="969"/>
    </row>
    <row r="38" spans="1:13" ht="26.15" customHeight="1" x14ac:dyDescent="0.35">
      <c r="A38" s="30"/>
      <c r="B38" s="611" t="s">
        <v>279</v>
      </c>
      <c r="C38" s="613"/>
      <c r="D38" s="611" t="s">
        <v>691</v>
      </c>
      <c r="E38" s="612"/>
      <c r="F38" s="612"/>
      <c r="G38" s="615" t="s">
        <v>594</v>
      </c>
      <c r="H38" s="616"/>
      <c r="I38" s="629"/>
      <c r="J38" s="962" t="s">
        <v>108</v>
      </c>
      <c r="K38" s="962"/>
      <c r="L38" s="962"/>
      <c r="M38" s="963"/>
    </row>
    <row r="39" spans="1:13" ht="18.649999999999999" customHeight="1" x14ac:dyDescent="0.35">
      <c r="A39" s="261" cm="1">
        <f t="array" ref="A39:A43">ROW()-ROW(A39:A43)-1</f>
        <v>-1</v>
      </c>
      <c r="B39" s="945"/>
      <c r="C39" s="946"/>
      <c r="D39" s="859"/>
      <c r="E39" s="860"/>
      <c r="F39" s="861"/>
      <c r="G39" s="862"/>
      <c r="H39" s="863"/>
      <c r="I39" s="864"/>
      <c r="J39" s="945"/>
      <c r="K39" s="957"/>
      <c r="L39" s="957"/>
      <c r="M39" s="946"/>
    </row>
    <row r="40" spans="1:13" ht="18.649999999999999" customHeight="1" x14ac:dyDescent="0.35">
      <c r="A40" s="261">
        <v>-2</v>
      </c>
      <c r="B40" s="945"/>
      <c r="C40" s="946"/>
      <c r="D40" s="859"/>
      <c r="E40" s="860"/>
      <c r="F40" s="861"/>
      <c r="G40" s="862"/>
      <c r="H40" s="863"/>
      <c r="I40" s="864"/>
      <c r="J40" s="945"/>
      <c r="K40" s="957"/>
      <c r="L40" s="957"/>
      <c r="M40" s="946"/>
    </row>
    <row r="41" spans="1:13" ht="18.649999999999999" customHeight="1" x14ac:dyDescent="0.35">
      <c r="A41" s="261">
        <v>-3</v>
      </c>
      <c r="B41" s="945"/>
      <c r="C41" s="946"/>
      <c r="D41" s="859"/>
      <c r="E41" s="860"/>
      <c r="F41" s="861"/>
      <c r="G41" s="862"/>
      <c r="H41" s="863"/>
      <c r="I41" s="864"/>
      <c r="J41" s="945"/>
      <c r="K41" s="957"/>
      <c r="L41" s="957"/>
      <c r="M41" s="946"/>
    </row>
    <row r="42" spans="1:13" ht="18.649999999999999" customHeight="1" x14ac:dyDescent="0.35">
      <c r="A42" s="261">
        <v>-4</v>
      </c>
      <c r="B42" s="945"/>
      <c r="C42" s="946"/>
      <c r="D42" s="859"/>
      <c r="E42" s="860"/>
      <c r="F42" s="861"/>
      <c r="G42" s="862"/>
      <c r="H42" s="863"/>
      <c r="I42" s="864"/>
      <c r="J42" s="945"/>
      <c r="K42" s="957"/>
      <c r="L42" s="957"/>
      <c r="M42" s="946"/>
    </row>
    <row r="43" spans="1:13" ht="18.649999999999999" customHeight="1" x14ac:dyDescent="0.35">
      <c r="A43" s="261">
        <v>-5</v>
      </c>
      <c r="B43" s="945"/>
      <c r="C43" s="946"/>
      <c r="D43" s="859"/>
      <c r="E43" s="860"/>
      <c r="F43" s="861"/>
      <c r="G43" s="862"/>
      <c r="H43" s="863"/>
      <c r="I43" s="864"/>
      <c r="J43" s="945"/>
      <c r="K43" s="957"/>
      <c r="L43" s="957"/>
      <c r="M43" s="946"/>
    </row>
    <row r="44" spans="1:13" ht="7.4" customHeight="1" x14ac:dyDescent="0.35">
      <c r="A44" s="873"/>
      <c r="B44" s="873"/>
      <c r="C44" s="873"/>
      <c r="D44" s="873"/>
      <c r="E44" s="873"/>
      <c r="F44" s="873"/>
      <c r="G44" s="873"/>
      <c r="H44" s="873"/>
      <c r="I44" s="873"/>
      <c r="J44" s="873"/>
      <c r="K44" s="873"/>
      <c r="L44" s="873"/>
      <c r="M44" s="873"/>
    </row>
    <row r="45" spans="1:13" ht="7" customHeight="1" x14ac:dyDescent="0.35">
      <c r="A45" s="346"/>
      <c r="B45" s="346"/>
      <c r="C45" s="346"/>
      <c r="D45" s="346"/>
      <c r="E45" s="346"/>
      <c r="F45" s="346"/>
      <c r="G45" s="346"/>
      <c r="H45" s="346"/>
      <c r="I45" s="346"/>
      <c r="J45" s="346"/>
      <c r="K45" s="346"/>
      <c r="L45" s="346"/>
      <c r="M45" s="346"/>
    </row>
    <row r="46" spans="1:13" ht="27.65" customHeight="1" x14ac:dyDescent="0.35">
      <c r="A46" s="969" t="s">
        <v>595</v>
      </c>
      <c r="B46" s="969"/>
      <c r="C46" s="969"/>
      <c r="D46" s="969"/>
      <c r="E46" s="969"/>
      <c r="F46" s="969"/>
      <c r="G46" s="969"/>
      <c r="H46" s="969"/>
      <c r="I46" s="969"/>
      <c r="J46" s="969"/>
      <c r="K46" s="969"/>
      <c r="L46" s="969"/>
      <c r="M46" s="969"/>
    </row>
    <row r="47" spans="1:13" ht="42.65" customHeight="1" x14ac:dyDescent="0.35">
      <c r="A47" s="30"/>
      <c r="B47" s="114" t="s">
        <v>751</v>
      </c>
      <c r="C47" s="615" t="s">
        <v>462</v>
      </c>
      <c r="D47" s="629"/>
      <c r="E47" s="615" t="s">
        <v>208</v>
      </c>
      <c r="F47" s="629"/>
      <c r="G47" s="114" t="s">
        <v>207</v>
      </c>
      <c r="H47" s="114" t="s">
        <v>300</v>
      </c>
      <c r="I47" s="114" t="s">
        <v>839</v>
      </c>
      <c r="J47" s="114" t="s">
        <v>840</v>
      </c>
      <c r="K47" s="615" t="s">
        <v>76</v>
      </c>
      <c r="L47" s="629"/>
      <c r="M47" s="114" t="s">
        <v>569</v>
      </c>
    </row>
    <row r="48" spans="1:13" ht="20.149999999999999" customHeight="1" x14ac:dyDescent="0.35">
      <c r="A48" s="261" cm="1">
        <f t="array" ref="A48:A52">ROW()-ROW(A48:A52)-1</f>
        <v>-1</v>
      </c>
      <c r="B48" s="264"/>
      <c r="C48" s="970"/>
      <c r="D48" s="970"/>
      <c r="E48" s="970"/>
      <c r="F48" s="970"/>
      <c r="G48" s="265"/>
      <c r="H48" s="174"/>
      <c r="I48" s="275"/>
      <c r="J48" s="275"/>
      <c r="K48" s="833"/>
      <c r="L48" s="833"/>
      <c r="M48" s="174"/>
    </row>
    <row r="49" spans="1:13" ht="20.149999999999999" customHeight="1" x14ac:dyDescent="0.35">
      <c r="A49" s="261">
        <v>-2</v>
      </c>
      <c r="B49" s="264"/>
      <c r="C49" s="970"/>
      <c r="D49" s="970"/>
      <c r="E49" s="970"/>
      <c r="F49" s="970"/>
      <c r="G49" s="265"/>
      <c r="H49" s="174"/>
      <c r="I49" s="275"/>
      <c r="J49" s="275"/>
      <c r="K49" s="833"/>
      <c r="L49" s="833"/>
      <c r="M49" s="174"/>
    </row>
    <row r="50" spans="1:13" ht="20.149999999999999" customHeight="1" x14ac:dyDescent="0.35">
      <c r="A50" s="261">
        <v>-3</v>
      </c>
      <c r="B50" s="264"/>
      <c r="C50" s="970"/>
      <c r="D50" s="970"/>
      <c r="E50" s="970"/>
      <c r="F50" s="970"/>
      <c r="G50" s="265"/>
      <c r="H50" s="276"/>
      <c r="I50" s="275"/>
      <c r="J50" s="275"/>
      <c r="K50" s="833"/>
      <c r="L50" s="833"/>
      <c r="M50" s="174"/>
    </row>
    <row r="51" spans="1:13" ht="20.149999999999999" customHeight="1" x14ac:dyDescent="0.35">
      <c r="A51" s="261">
        <v>-4</v>
      </c>
      <c r="B51" s="264"/>
      <c r="C51" s="970"/>
      <c r="D51" s="970"/>
      <c r="E51" s="970"/>
      <c r="F51" s="970"/>
      <c r="G51" s="265"/>
      <c r="H51" s="174"/>
      <c r="I51" s="275"/>
      <c r="J51" s="275"/>
      <c r="K51" s="833"/>
      <c r="L51" s="833"/>
      <c r="M51" s="174"/>
    </row>
    <row r="52" spans="1:13" ht="20.149999999999999" customHeight="1" x14ac:dyDescent="0.35">
      <c r="A52" s="261">
        <v>-5</v>
      </c>
      <c r="B52" s="264"/>
      <c r="C52" s="970"/>
      <c r="D52" s="970"/>
      <c r="E52" s="970"/>
      <c r="F52" s="970"/>
      <c r="G52" s="265"/>
      <c r="H52" s="174"/>
      <c r="I52" s="275"/>
      <c r="J52" s="275"/>
      <c r="K52" s="833"/>
      <c r="L52" s="833"/>
      <c r="M52" s="174"/>
    </row>
    <row r="53" spans="1:13" ht="7" customHeight="1" x14ac:dyDescent="0.35"/>
    <row r="54" spans="1:13" ht="7.4" customHeight="1" x14ac:dyDescent="0.35">
      <c r="A54" s="346"/>
      <c r="B54" s="346"/>
      <c r="C54" s="346"/>
      <c r="D54" s="346"/>
      <c r="E54" s="346"/>
      <c r="F54" s="346"/>
      <c r="G54" s="346"/>
      <c r="H54" s="346"/>
      <c r="I54" s="346"/>
      <c r="J54" s="346"/>
      <c r="K54" s="346"/>
      <c r="L54" s="346"/>
      <c r="M54" s="346"/>
    </row>
    <row r="55" spans="1:13" ht="26.15" customHeight="1" x14ac:dyDescent="0.35">
      <c r="A55" s="969" t="s">
        <v>204</v>
      </c>
      <c r="B55" s="969"/>
      <c r="C55" s="969"/>
      <c r="D55" s="969"/>
      <c r="E55" s="969"/>
      <c r="F55" s="969"/>
      <c r="G55" s="969"/>
      <c r="H55" s="969"/>
      <c r="I55" s="969"/>
      <c r="J55" s="969"/>
      <c r="K55" s="969"/>
      <c r="L55" s="969"/>
      <c r="M55" s="969"/>
    </row>
    <row r="56" spans="1:13" ht="18" customHeight="1" x14ac:dyDescent="0.35">
      <c r="A56" s="30"/>
      <c r="B56" s="964" t="s">
        <v>109</v>
      </c>
      <c r="C56" s="965"/>
      <c r="D56" s="965"/>
      <c r="E56" s="966"/>
      <c r="F56" s="266" t="s">
        <v>22</v>
      </c>
      <c r="G56" s="977" t="s">
        <v>83</v>
      </c>
      <c r="H56" s="978"/>
      <c r="I56" s="978"/>
      <c r="J56" s="979"/>
      <c r="K56" s="964" t="s">
        <v>78</v>
      </c>
      <c r="L56" s="965"/>
      <c r="M56" s="966"/>
    </row>
    <row r="57" spans="1:13" ht="18.649999999999999" customHeight="1" x14ac:dyDescent="0.35">
      <c r="A57" s="279" cm="1">
        <f t="array" ref="A57:A61">ROW()-ROW(A57:A61)-1</f>
        <v>-1</v>
      </c>
      <c r="B57" s="857"/>
      <c r="C57" s="857"/>
      <c r="D57" s="857"/>
      <c r="E57" s="857"/>
      <c r="F57" s="280"/>
      <c r="G57" s="857"/>
      <c r="H57" s="857"/>
      <c r="I57" s="857"/>
      <c r="J57" s="857"/>
      <c r="K57" s="857"/>
      <c r="L57" s="857"/>
      <c r="M57" s="857"/>
    </row>
    <row r="58" spans="1:13" ht="18.649999999999999" customHeight="1" x14ac:dyDescent="0.35">
      <c r="A58" s="279">
        <v>-2</v>
      </c>
      <c r="B58" s="857"/>
      <c r="C58" s="857"/>
      <c r="D58" s="857"/>
      <c r="E58" s="857"/>
      <c r="F58" s="280"/>
      <c r="G58" s="968"/>
      <c r="H58" s="968"/>
      <c r="I58" s="968"/>
      <c r="J58" s="968"/>
      <c r="K58" s="968"/>
      <c r="L58" s="968"/>
      <c r="M58" s="968"/>
    </row>
    <row r="59" spans="1:13" ht="18.649999999999999" customHeight="1" x14ac:dyDescent="0.35">
      <c r="A59" s="279">
        <v>-3</v>
      </c>
      <c r="B59" s="857"/>
      <c r="C59" s="857"/>
      <c r="D59" s="857"/>
      <c r="E59" s="857"/>
      <c r="F59" s="280"/>
      <c r="G59" s="968"/>
      <c r="H59" s="968"/>
      <c r="I59" s="968"/>
      <c r="J59" s="968"/>
      <c r="K59" s="968"/>
      <c r="L59" s="968"/>
      <c r="M59" s="968"/>
    </row>
    <row r="60" spans="1:13" ht="18.649999999999999" customHeight="1" x14ac:dyDescent="0.35">
      <c r="A60" s="279">
        <v>-4</v>
      </c>
      <c r="B60" s="857"/>
      <c r="C60" s="857"/>
      <c r="D60" s="857"/>
      <c r="E60" s="857"/>
      <c r="F60" s="280"/>
      <c r="G60" s="857"/>
      <c r="H60" s="857"/>
      <c r="I60" s="857"/>
      <c r="J60" s="857"/>
      <c r="K60" s="857"/>
      <c r="L60" s="857"/>
      <c r="M60" s="857"/>
    </row>
    <row r="61" spans="1:13" ht="18.649999999999999" customHeight="1" x14ac:dyDescent="0.35">
      <c r="A61" s="279">
        <v>-5</v>
      </c>
      <c r="B61" s="857"/>
      <c r="C61" s="857"/>
      <c r="D61" s="857"/>
      <c r="E61" s="857"/>
      <c r="F61" s="280"/>
      <c r="G61" s="970"/>
      <c r="H61" s="980"/>
      <c r="I61" s="980"/>
      <c r="J61" s="980"/>
      <c r="K61" s="857"/>
      <c r="L61" s="857"/>
      <c r="M61" s="857"/>
    </row>
    <row r="62" spans="1:13" ht="8.5" customHeight="1" x14ac:dyDescent="0.35">
      <c r="A62" s="873"/>
      <c r="B62" s="346"/>
      <c r="C62" s="346"/>
      <c r="D62" s="346"/>
      <c r="E62" s="346"/>
      <c r="F62" s="346"/>
      <c r="G62" s="346"/>
      <c r="H62" s="346"/>
      <c r="I62" s="346"/>
      <c r="J62" s="346"/>
      <c r="K62" s="346"/>
      <c r="L62" s="346"/>
      <c r="M62" s="346"/>
    </row>
    <row r="63" spans="1:13" ht="8.5" customHeight="1" x14ac:dyDescent="0.35">
      <c r="A63" s="346"/>
      <c r="B63" s="346"/>
      <c r="C63" s="346"/>
      <c r="D63" s="346"/>
      <c r="E63" s="346"/>
      <c r="F63" s="346"/>
      <c r="G63" s="346"/>
      <c r="H63" s="346"/>
      <c r="I63" s="346"/>
      <c r="J63" s="346"/>
      <c r="K63" s="346"/>
      <c r="L63" s="346"/>
      <c r="M63" s="346"/>
    </row>
    <row r="64" spans="1:13" ht="26.15" customHeight="1" x14ac:dyDescent="0.35">
      <c r="A64" s="917" t="s">
        <v>350</v>
      </c>
      <c r="B64" s="917"/>
      <c r="C64" s="917"/>
      <c r="D64" s="917"/>
      <c r="E64" s="917"/>
      <c r="F64" s="917"/>
      <c r="G64" s="917"/>
      <c r="H64" s="917"/>
      <c r="I64" s="917"/>
      <c r="J64" s="917"/>
      <c r="K64" s="917"/>
      <c r="L64" s="917"/>
      <c r="M64" s="917"/>
    </row>
    <row r="65" spans="1:13" x14ac:dyDescent="0.35">
      <c r="A65" s="912"/>
      <c r="B65" s="610" t="s">
        <v>279</v>
      </c>
      <c r="C65" s="913"/>
      <c r="D65" s="974" t="s">
        <v>511</v>
      </c>
      <c r="E65" s="975"/>
      <c r="F65" s="975"/>
      <c r="G65" s="976"/>
      <c r="H65" s="981" t="s">
        <v>513</v>
      </c>
      <c r="I65" s="982"/>
      <c r="J65" s="971" t="s">
        <v>512</v>
      </c>
      <c r="K65" s="869" t="s">
        <v>69</v>
      </c>
      <c r="L65" s="869"/>
      <c r="M65" s="871" t="s">
        <v>514</v>
      </c>
    </row>
    <row r="66" spans="1:13" x14ac:dyDescent="0.35">
      <c r="A66" s="898"/>
      <c r="B66" s="615"/>
      <c r="C66" s="629"/>
      <c r="D66" s="972" t="s">
        <v>58</v>
      </c>
      <c r="E66" s="973"/>
      <c r="F66" s="972" t="s">
        <v>70</v>
      </c>
      <c r="G66" s="973"/>
      <c r="H66" s="879"/>
      <c r="I66" s="881"/>
      <c r="J66" s="871"/>
      <c r="K66" s="281" t="s">
        <v>58</v>
      </c>
      <c r="L66" s="281" t="s">
        <v>71</v>
      </c>
      <c r="M66" s="872"/>
    </row>
    <row r="67" spans="1:13" ht="18.649999999999999" customHeight="1" x14ac:dyDescent="0.35">
      <c r="A67" s="261" cm="1">
        <f t="array" ref="A67:A71">ROW()-ROW(A67:A71)-1</f>
        <v>-1</v>
      </c>
      <c r="B67" s="833"/>
      <c r="C67" s="834"/>
      <c r="D67" s="833"/>
      <c r="E67" s="834"/>
      <c r="F67" s="833"/>
      <c r="G67" s="834"/>
      <c r="H67" s="833"/>
      <c r="I67" s="834"/>
      <c r="J67" s="174"/>
      <c r="K67" s="277"/>
      <c r="L67" s="277"/>
      <c r="M67" s="277"/>
    </row>
    <row r="68" spans="1:13" ht="18.649999999999999" customHeight="1" x14ac:dyDescent="0.35">
      <c r="A68" s="261">
        <v>-2</v>
      </c>
      <c r="B68" s="833"/>
      <c r="C68" s="834"/>
      <c r="D68" s="833"/>
      <c r="E68" s="834"/>
      <c r="F68" s="833"/>
      <c r="G68" s="834"/>
      <c r="H68" s="833"/>
      <c r="I68" s="834"/>
      <c r="J68" s="174"/>
      <c r="K68" s="277"/>
      <c r="L68" s="277"/>
      <c r="M68" s="277"/>
    </row>
    <row r="69" spans="1:13" ht="18.649999999999999" customHeight="1" x14ac:dyDescent="0.35">
      <c r="A69" s="261">
        <v>-3</v>
      </c>
      <c r="B69" s="833"/>
      <c r="C69" s="834"/>
      <c r="D69" s="833"/>
      <c r="E69" s="834"/>
      <c r="F69" s="833"/>
      <c r="G69" s="834"/>
      <c r="H69" s="833"/>
      <c r="I69" s="834"/>
      <c r="J69" s="174"/>
      <c r="K69" s="277"/>
      <c r="L69" s="277"/>
      <c r="M69" s="277"/>
    </row>
    <row r="70" spans="1:13" ht="18.649999999999999" customHeight="1" x14ac:dyDescent="0.35">
      <c r="A70" s="261">
        <v>-4</v>
      </c>
      <c r="B70" s="833"/>
      <c r="C70" s="834"/>
      <c r="D70" s="833"/>
      <c r="E70" s="834"/>
      <c r="F70" s="833"/>
      <c r="G70" s="834"/>
      <c r="H70" s="833"/>
      <c r="I70" s="834"/>
      <c r="J70" s="174"/>
      <c r="K70" s="277"/>
      <c r="L70" s="277"/>
      <c r="M70" s="277"/>
    </row>
    <row r="71" spans="1:13" ht="18.649999999999999" customHeight="1" x14ac:dyDescent="0.35">
      <c r="A71" s="261">
        <v>-5</v>
      </c>
      <c r="B71" s="833"/>
      <c r="C71" s="834"/>
      <c r="D71" s="833"/>
      <c r="E71" s="834"/>
      <c r="F71" s="833"/>
      <c r="G71" s="834"/>
      <c r="H71" s="833"/>
      <c r="I71" s="834"/>
      <c r="J71" s="174"/>
      <c r="K71" s="277"/>
      <c r="L71" s="277"/>
      <c r="M71" s="277"/>
    </row>
    <row r="72" spans="1:13" ht="6.65" customHeight="1" x14ac:dyDescent="0.35">
      <c r="A72" s="873"/>
      <c r="B72" s="873"/>
      <c r="C72" s="873"/>
      <c r="D72" s="873"/>
      <c r="E72" s="873"/>
      <c r="F72" s="873"/>
      <c r="G72" s="873"/>
      <c r="H72" s="873"/>
      <c r="I72" s="873"/>
      <c r="J72" s="873"/>
      <c r="K72" s="873"/>
      <c r="L72" s="873"/>
      <c r="M72" s="873"/>
    </row>
    <row r="73" spans="1:13" ht="6.65" customHeight="1" x14ac:dyDescent="0.35">
      <c r="A73" s="346"/>
      <c r="B73" s="346"/>
      <c r="C73" s="346"/>
      <c r="D73" s="346"/>
      <c r="E73" s="346"/>
      <c r="F73" s="346"/>
      <c r="G73" s="346"/>
      <c r="H73" s="346"/>
      <c r="I73" s="346"/>
      <c r="J73" s="346"/>
      <c r="K73" s="346"/>
      <c r="L73" s="346"/>
      <c r="M73" s="346"/>
    </row>
    <row r="74" spans="1:13" ht="25.5" customHeight="1" x14ac:dyDescent="0.35">
      <c r="A74" s="969" t="s">
        <v>781</v>
      </c>
      <c r="B74" s="969"/>
      <c r="C74" s="969"/>
      <c r="D74" s="969"/>
      <c r="E74" s="969"/>
      <c r="F74" s="969"/>
      <c r="G74" s="969"/>
      <c r="H74" s="969"/>
      <c r="I74" s="969"/>
      <c r="J74" s="969"/>
      <c r="K74" s="969"/>
      <c r="L74" s="969"/>
      <c r="M74" s="969"/>
    </row>
    <row r="75" spans="1:13" ht="32.15" customHeight="1" x14ac:dyDescent="0.35">
      <c r="A75" s="278"/>
      <c r="B75" s="178" t="s">
        <v>126</v>
      </c>
      <c r="C75" s="879" t="s">
        <v>127</v>
      </c>
      <c r="D75" s="880"/>
      <c r="E75" s="880"/>
      <c r="F75" s="881"/>
      <c r="G75" s="178" t="s">
        <v>128</v>
      </c>
      <c r="H75" s="879" t="s">
        <v>129</v>
      </c>
      <c r="I75" s="880"/>
      <c r="J75" s="880"/>
      <c r="K75" s="881"/>
      <c r="L75" s="879" t="s">
        <v>351</v>
      </c>
      <c r="M75" s="881"/>
    </row>
    <row r="76" spans="1:13" ht="18.649999999999999" customHeight="1" x14ac:dyDescent="0.35">
      <c r="A76" s="261" cm="1">
        <f t="array" ref="A76:A80">ROW()-ROW(A76:A80)-1</f>
        <v>-1</v>
      </c>
      <c r="B76" s="174"/>
      <c r="C76" s="833"/>
      <c r="D76" s="835"/>
      <c r="E76" s="835"/>
      <c r="F76" s="834"/>
      <c r="G76" s="174"/>
      <c r="H76" s="833"/>
      <c r="I76" s="835"/>
      <c r="J76" s="835"/>
      <c r="K76" s="834"/>
      <c r="L76" s="836"/>
      <c r="M76" s="838"/>
    </row>
    <row r="77" spans="1:13" ht="18.649999999999999" customHeight="1" x14ac:dyDescent="0.35">
      <c r="A77" s="261">
        <v>-2</v>
      </c>
      <c r="B77" s="174"/>
      <c r="C77" s="833"/>
      <c r="D77" s="835"/>
      <c r="E77" s="835"/>
      <c r="F77" s="834"/>
      <c r="G77" s="174"/>
      <c r="H77" s="833"/>
      <c r="I77" s="835"/>
      <c r="J77" s="835"/>
      <c r="K77" s="834"/>
      <c r="L77" s="836"/>
      <c r="M77" s="838"/>
    </row>
    <row r="78" spans="1:13" ht="18.649999999999999" customHeight="1" x14ac:dyDescent="0.35">
      <c r="A78" s="261">
        <v>-3</v>
      </c>
      <c r="B78" s="174"/>
      <c r="C78" s="833"/>
      <c r="D78" s="835"/>
      <c r="E78" s="835"/>
      <c r="F78" s="834"/>
      <c r="G78" s="174"/>
      <c r="H78" s="833"/>
      <c r="I78" s="835"/>
      <c r="J78" s="835"/>
      <c r="K78" s="834"/>
      <c r="L78" s="836"/>
      <c r="M78" s="838"/>
    </row>
    <row r="79" spans="1:13" ht="18.649999999999999" customHeight="1" x14ac:dyDescent="0.35">
      <c r="A79" s="261">
        <v>-4</v>
      </c>
      <c r="B79" s="174"/>
      <c r="C79" s="833"/>
      <c r="D79" s="835"/>
      <c r="E79" s="835"/>
      <c r="F79" s="834"/>
      <c r="G79" s="174"/>
      <c r="H79" s="833"/>
      <c r="I79" s="835"/>
      <c r="J79" s="835"/>
      <c r="K79" s="834"/>
      <c r="L79" s="836"/>
      <c r="M79" s="838"/>
    </row>
    <row r="80" spans="1:13" ht="18.649999999999999" customHeight="1" x14ac:dyDescent="0.35">
      <c r="A80" s="261">
        <v>-5</v>
      </c>
      <c r="B80" s="174"/>
      <c r="C80" s="833"/>
      <c r="D80" s="835"/>
      <c r="E80" s="835"/>
      <c r="F80" s="834"/>
      <c r="G80" s="174"/>
      <c r="H80" s="833"/>
      <c r="I80" s="835"/>
      <c r="J80" s="835"/>
      <c r="K80" s="834"/>
      <c r="L80" s="836"/>
      <c r="M80" s="838"/>
    </row>
    <row r="81" spans="1:13" ht="6.65" customHeight="1" x14ac:dyDescent="0.35"/>
    <row r="82" spans="1:13" ht="26.15" customHeight="1" x14ac:dyDescent="0.35">
      <c r="A82" s="854" t="s">
        <v>437</v>
      </c>
      <c r="B82" s="854"/>
      <c r="C82" s="854"/>
      <c r="D82" s="854"/>
      <c r="E82" s="854"/>
      <c r="F82" s="854"/>
      <c r="G82" s="854"/>
      <c r="H82" s="854"/>
      <c r="I82" s="854"/>
      <c r="J82" s="854"/>
      <c r="K82" s="854"/>
      <c r="L82" s="854"/>
      <c r="M82" s="854"/>
    </row>
    <row r="83" spans="1:13" ht="29.5" customHeight="1" x14ac:dyDescent="0.35">
      <c r="A83" s="30"/>
      <c r="B83" s="879" t="s">
        <v>72</v>
      </c>
      <c r="C83" s="880"/>
      <c r="D83" s="880"/>
      <c r="E83" s="881"/>
      <c r="F83" s="879" t="s">
        <v>73</v>
      </c>
      <c r="G83" s="880"/>
      <c r="H83" s="881"/>
      <c r="I83" s="879" t="s">
        <v>74</v>
      </c>
      <c r="J83" s="881"/>
      <c r="K83" s="177" t="s">
        <v>75</v>
      </c>
      <c r="L83" s="615" t="s">
        <v>281</v>
      </c>
      <c r="M83" s="629"/>
    </row>
    <row r="84" spans="1:13" ht="18.649999999999999" customHeight="1" x14ac:dyDescent="0.35">
      <c r="A84" s="261" cm="1">
        <f t="array" ref="A84:A88">ROW()-ROW(A84:A88)-1</f>
        <v>-1</v>
      </c>
      <c r="B84" s="836"/>
      <c r="C84" s="837"/>
      <c r="D84" s="837"/>
      <c r="E84" s="838"/>
      <c r="F84" s="836"/>
      <c r="G84" s="837"/>
      <c r="H84" s="838"/>
      <c r="I84" s="836"/>
      <c r="J84" s="838"/>
      <c r="K84" s="277"/>
      <c r="L84" s="836"/>
      <c r="M84" s="838"/>
    </row>
    <row r="85" spans="1:13" ht="18.649999999999999" customHeight="1" x14ac:dyDescent="0.35">
      <c r="A85" s="261">
        <v>-2</v>
      </c>
      <c r="B85" s="836"/>
      <c r="C85" s="837"/>
      <c r="D85" s="837"/>
      <c r="E85" s="838"/>
      <c r="F85" s="836"/>
      <c r="G85" s="837"/>
      <c r="H85" s="838"/>
      <c r="I85" s="836"/>
      <c r="J85" s="838"/>
      <c r="K85" s="277"/>
      <c r="L85" s="836"/>
      <c r="M85" s="838"/>
    </row>
    <row r="86" spans="1:13" ht="18.649999999999999" customHeight="1" x14ac:dyDescent="0.35">
      <c r="A86" s="261">
        <v>-3</v>
      </c>
      <c r="B86" s="836"/>
      <c r="C86" s="837"/>
      <c r="D86" s="837"/>
      <c r="E86" s="838"/>
      <c r="F86" s="836"/>
      <c r="G86" s="837"/>
      <c r="H86" s="838"/>
      <c r="I86" s="836"/>
      <c r="J86" s="838"/>
      <c r="K86" s="277"/>
      <c r="L86" s="836"/>
      <c r="M86" s="838"/>
    </row>
    <row r="87" spans="1:13" ht="18.649999999999999" customHeight="1" x14ac:dyDescent="0.35">
      <c r="A87" s="261">
        <v>-4</v>
      </c>
      <c r="B87" s="836"/>
      <c r="C87" s="837"/>
      <c r="D87" s="837"/>
      <c r="E87" s="838"/>
      <c r="F87" s="836"/>
      <c r="G87" s="837"/>
      <c r="H87" s="838"/>
      <c r="I87" s="836"/>
      <c r="J87" s="838"/>
      <c r="K87" s="277"/>
      <c r="L87" s="836"/>
      <c r="M87" s="838"/>
    </row>
    <row r="88" spans="1:13" ht="18.649999999999999" customHeight="1" x14ac:dyDescent="0.35">
      <c r="A88" s="261">
        <v>-5</v>
      </c>
      <c r="B88" s="836"/>
      <c r="C88" s="837"/>
      <c r="D88" s="837"/>
      <c r="E88" s="838"/>
      <c r="F88" s="836"/>
      <c r="G88" s="837"/>
      <c r="H88" s="838"/>
      <c r="I88" s="836"/>
      <c r="J88" s="838"/>
      <c r="K88" s="277"/>
      <c r="L88" s="836"/>
      <c r="M88" s="838"/>
    </row>
    <row r="89" spans="1:13" ht="5.15" customHeight="1" x14ac:dyDescent="0.35">
      <c r="A89" s="873"/>
      <c r="B89" s="873"/>
      <c r="C89" s="873"/>
      <c r="D89" s="873"/>
      <c r="E89" s="873"/>
      <c r="F89" s="873"/>
      <c r="G89" s="873"/>
      <c r="H89" s="873"/>
      <c r="I89" s="873"/>
      <c r="J89" s="873"/>
      <c r="K89" s="873"/>
      <c r="L89" s="873"/>
      <c r="M89" s="873"/>
    </row>
    <row r="90" spans="1:13" ht="3.65" customHeight="1" x14ac:dyDescent="0.35">
      <c r="A90" s="346"/>
      <c r="B90" s="346"/>
      <c r="C90" s="346"/>
      <c r="D90" s="346"/>
      <c r="E90" s="346"/>
      <c r="F90" s="346"/>
      <c r="G90" s="346"/>
      <c r="H90" s="346"/>
      <c r="I90" s="346"/>
      <c r="J90" s="346"/>
      <c r="K90" s="346"/>
      <c r="L90" s="346"/>
      <c r="M90" s="346"/>
    </row>
    <row r="91" spans="1:13" ht="18" customHeight="1" x14ac:dyDescent="0.35">
      <c r="A91" s="625" t="s">
        <v>439</v>
      </c>
      <c r="B91" s="625"/>
      <c r="C91" s="625"/>
      <c r="D91" s="625"/>
      <c r="E91" s="625"/>
      <c r="F91" s="625"/>
      <c r="G91" s="625"/>
      <c r="H91" s="625"/>
      <c r="I91" s="625"/>
      <c r="J91" s="625"/>
      <c r="K91" s="625"/>
      <c r="L91" s="625"/>
      <c r="M91" s="625"/>
    </row>
    <row r="92" spans="1:13" ht="18" customHeight="1" x14ac:dyDescent="0.35">
      <c r="A92" s="30"/>
      <c r="B92" s="964" t="s">
        <v>58</v>
      </c>
      <c r="C92" s="965"/>
      <c r="D92" s="965"/>
      <c r="E92" s="966"/>
      <c r="F92" s="964" t="s">
        <v>59</v>
      </c>
      <c r="G92" s="966"/>
      <c r="H92" s="964" t="s">
        <v>438</v>
      </c>
      <c r="I92" s="965"/>
      <c r="J92" s="965"/>
      <c r="K92" s="965"/>
      <c r="L92" s="966"/>
      <c r="M92" s="177" t="s">
        <v>110</v>
      </c>
    </row>
    <row r="93" spans="1:13" ht="18" customHeight="1" x14ac:dyDescent="0.35">
      <c r="A93" s="261" cm="1">
        <f t="array" ref="A93:A97">ROW()-ROW(A93:A97)-1</f>
        <v>-1</v>
      </c>
      <c r="B93" s="833"/>
      <c r="C93" s="835"/>
      <c r="D93" s="835"/>
      <c r="E93" s="834"/>
      <c r="F93" s="967"/>
      <c r="G93" s="967"/>
      <c r="H93" s="970"/>
      <c r="I93" s="980"/>
      <c r="J93" s="980"/>
      <c r="K93" s="980"/>
      <c r="L93" s="980"/>
      <c r="M93" s="174"/>
    </row>
    <row r="94" spans="1:13" ht="18" customHeight="1" x14ac:dyDescent="0.35">
      <c r="A94" s="261">
        <v>-2</v>
      </c>
      <c r="B94" s="833"/>
      <c r="C94" s="835"/>
      <c r="D94" s="835"/>
      <c r="E94" s="834"/>
      <c r="F94" s="967"/>
      <c r="G94" s="967"/>
      <c r="H94" s="970"/>
      <c r="I94" s="980"/>
      <c r="J94" s="980"/>
      <c r="K94" s="980"/>
      <c r="L94" s="980"/>
      <c r="M94" s="174"/>
    </row>
    <row r="95" spans="1:13" ht="18" customHeight="1" x14ac:dyDescent="0.35">
      <c r="A95" s="261">
        <v>-3</v>
      </c>
      <c r="B95" s="833"/>
      <c r="C95" s="835"/>
      <c r="D95" s="835"/>
      <c r="E95" s="834"/>
      <c r="F95" s="967"/>
      <c r="G95" s="967"/>
      <c r="H95" s="970"/>
      <c r="I95" s="980"/>
      <c r="J95" s="980"/>
      <c r="K95" s="980"/>
      <c r="L95" s="980"/>
      <c r="M95" s="174"/>
    </row>
    <row r="96" spans="1:13" ht="17.25" customHeight="1" x14ac:dyDescent="0.35">
      <c r="A96" s="261">
        <v>-4</v>
      </c>
      <c r="B96" s="833"/>
      <c r="C96" s="835"/>
      <c r="D96" s="835"/>
      <c r="E96" s="834"/>
      <c r="F96" s="967"/>
      <c r="G96" s="967"/>
      <c r="H96" s="970"/>
      <c r="I96" s="980"/>
      <c r="J96" s="980"/>
      <c r="K96" s="980"/>
      <c r="L96" s="980"/>
      <c r="M96" s="174"/>
    </row>
    <row r="97" spans="1:13" ht="17.25" customHeight="1" x14ac:dyDescent="0.35">
      <c r="A97" s="261">
        <v>-5</v>
      </c>
      <c r="B97" s="833"/>
      <c r="C97" s="835"/>
      <c r="D97" s="835"/>
      <c r="E97" s="834"/>
      <c r="F97" s="967"/>
      <c r="G97" s="967"/>
      <c r="H97" s="970"/>
      <c r="I97" s="980"/>
      <c r="J97" s="980"/>
      <c r="K97" s="980"/>
      <c r="L97" s="980"/>
      <c r="M97" s="174"/>
    </row>
    <row r="98" spans="1:13" ht="3.65" customHeight="1" x14ac:dyDescent="0.35"/>
    <row r="99" spans="1:13" ht="3.65" customHeight="1" x14ac:dyDescent="0.35"/>
    <row r="100" spans="1:13" ht="26.15" customHeight="1" x14ac:dyDescent="0.35">
      <c r="A100" s="625" t="s">
        <v>521</v>
      </c>
      <c r="B100" s="625"/>
      <c r="C100" s="625"/>
      <c r="D100" s="625"/>
      <c r="E100" s="625"/>
      <c r="F100" s="625"/>
      <c r="G100" s="625"/>
      <c r="H100" s="625"/>
      <c r="I100" s="625"/>
      <c r="J100" s="625"/>
      <c r="K100" s="625"/>
      <c r="L100" s="625"/>
      <c r="M100" s="625"/>
    </row>
    <row r="101" spans="1:13" ht="27.75" customHeight="1" x14ac:dyDescent="0.35">
      <c r="A101" s="30"/>
      <c r="B101" s="563" t="s">
        <v>111</v>
      </c>
      <c r="C101" s="563"/>
      <c r="D101" s="563"/>
      <c r="E101" s="563" t="s">
        <v>112</v>
      </c>
      <c r="F101" s="563"/>
      <c r="G101" s="563"/>
      <c r="H101" s="563"/>
      <c r="I101" s="563"/>
      <c r="J101" s="903" t="s">
        <v>841</v>
      </c>
      <c r="K101" s="903"/>
      <c r="L101" s="563" t="s">
        <v>73</v>
      </c>
      <c r="M101" s="563"/>
    </row>
    <row r="102" spans="1:13" ht="18.649999999999999" customHeight="1" x14ac:dyDescent="0.35">
      <c r="A102" s="261" cm="1">
        <f t="array" ref="A102:A106">ROW()-ROW(A102:A106)-1</f>
        <v>-1</v>
      </c>
      <c r="B102" s="950"/>
      <c r="C102" s="951"/>
      <c r="D102" s="952"/>
      <c r="E102" s="950"/>
      <c r="F102" s="951"/>
      <c r="G102" s="951"/>
      <c r="H102" s="951"/>
      <c r="I102" s="952"/>
      <c r="J102" s="983"/>
      <c r="K102" s="984"/>
      <c r="L102" s="950"/>
      <c r="M102" s="952"/>
    </row>
    <row r="103" spans="1:13" ht="18.649999999999999" customHeight="1" x14ac:dyDescent="0.35">
      <c r="A103" s="261">
        <v>-2</v>
      </c>
      <c r="B103" s="848"/>
      <c r="C103" s="849"/>
      <c r="D103" s="850"/>
      <c r="E103" s="848"/>
      <c r="F103" s="849"/>
      <c r="G103" s="849"/>
      <c r="H103" s="849"/>
      <c r="I103" s="850"/>
      <c r="J103" s="751"/>
      <c r="K103" s="953"/>
      <c r="L103" s="848"/>
      <c r="M103" s="850"/>
    </row>
    <row r="104" spans="1:13" ht="18.649999999999999" customHeight="1" x14ac:dyDescent="0.35">
      <c r="A104" s="261">
        <v>-3</v>
      </c>
      <c r="B104" s="848"/>
      <c r="C104" s="849"/>
      <c r="D104" s="850"/>
      <c r="E104" s="848"/>
      <c r="F104" s="849"/>
      <c r="G104" s="849"/>
      <c r="H104" s="849"/>
      <c r="I104" s="850"/>
      <c r="J104" s="751"/>
      <c r="K104" s="953"/>
      <c r="L104" s="848"/>
      <c r="M104" s="850"/>
    </row>
    <row r="105" spans="1:13" ht="18.649999999999999" customHeight="1" x14ac:dyDescent="0.35">
      <c r="A105" s="261">
        <v>-4</v>
      </c>
      <c r="B105" s="848"/>
      <c r="C105" s="849"/>
      <c r="D105" s="850"/>
      <c r="E105" s="848"/>
      <c r="F105" s="849"/>
      <c r="G105" s="849"/>
      <c r="H105" s="849"/>
      <c r="I105" s="850"/>
      <c r="J105" s="751"/>
      <c r="K105" s="953"/>
      <c r="L105" s="848"/>
      <c r="M105" s="850"/>
    </row>
    <row r="106" spans="1:13" ht="18.649999999999999" customHeight="1" x14ac:dyDescent="0.35">
      <c r="A106" s="261">
        <v>-5</v>
      </c>
      <c r="B106" s="848"/>
      <c r="C106" s="849"/>
      <c r="D106" s="850"/>
      <c r="E106" s="848"/>
      <c r="F106" s="849"/>
      <c r="G106" s="849"/>
      <c r="H106" s="849"/>
      <c r="I106" s="850"/>
      <c r="J106" s="751"/>
      <c r="K106" s="953"/>
      <c r="L106" s="848"/>
      <c r="M106" s="850"/>
    </row>
    <row r="107" spans="1:13" ht="5.5" customHeight="1" x14ac:dyDescent="0.35">
      <c r="A107" s="873"/>
      <c r="B107" s="873"/>
      <c r="C107" s="873"/>
      <c r="D107" s="873"/>
      <c r="E107" s="873"/>
      <c r="F107" s="873"/>
      <c r="G107" s="873"/>
      <c r="H107" s="873"/>
      <c r="I107" s="873"/>
      <c r="J107" s="873"/>
      <c r="K107" s="873"/>
      <c r="L107" s="873"/>
      <c r="M107" s="873"/>
    </row>
    <row r="108" spans="1:13" ht="4.4000000000000004" customHeight="1" x14ac:dyDescent="0.35">
      <c r="A108" s="346"/>
      <c r="B108" s="346"/>
      <c r="C108" s="346"/>
      <c r="D108" s="346"/>
      <c r="E108" s="346"/>
      <c r="F108" s="346"/>
      <c r="G108" s="346"/>
      <c r="H108" s="346"/>
      <c r="I108" s="346"/>
      <c r="J108" s="346"/>
      <c r="K108" s="346"/>
      <c r="L108" s="346"/>
      <c r="M108" s="346"/>
    </row>
    <row r="109" spans="1:13" ht="26.15" customHeight="1" x14ac:dyDescent="0.35">
      <c r="A109" s="625" t="s">
        <v>522</v>
      </c>
      <c r="B109" s="625"/>
      <c r="C109" s="625"/>
      <c r="D109" s="625"/>
      <c r="E109" s="625"/>
      <c r="F109" s="625"/>
      <c r="G109" s="625"/>
      <c r="H109" s="625"/>
      <c r="I109" s="625"/>
      <c r="J109" s="625"/>
      <c r="K109" s="625"/>
      <c r="L109" s="625"/>
      <c r="M109" s="625"/>
    </row>
    <row r="110" spans="1:13" ht="32.15" customHeight="1" x14ac:dyDescent="0.35">
      <c r="A110" s="30"/>
      <c r="B110" s="964" t="s">
        <v>113</v>
      </c>
      <c r="C110" s="966"/>
      <c r="D110" s="961" t="s">
        <v>114</v>
      </c>
      <c r="E110" s="962"/>
      <c r="F110" s="962"/>
      <c r="G110" s="963"/>
      <c r="H110" s="178" t="s">
        <v>528</v>
      </c>
      <c r="I110" s="178" t="s">
        <v>842</v>
      </c>
      <c r="J110" s="964" t="s">
        <v>526</v>
      </c>
      <c r="K110" s="963"/>
      <c r="L110" s="284" t="s">
        <v>525</v>
      </c>
      <c r="M110" s="284" t="s">
        <v>527</v>
      </c>
    </row>
    <row r="111" spans="1:13" ht="18.649999999999999" customHeight="1" x14ac:dyDescent="0.35">
      <c r="A111" s="261" cm="1">
        <f t="array" ref="A111:A115">ROW()-ROW(A111:A115)-1</f>
        <v>-1</v>
      </c>
      <c r="B111" s="859"/>
      <c r="C111" s="861"/>
      <c r="D111" s="945"/>
      <c r="E111" s="957"/>
      <c r="F111" s="957"/>
      <c r="G111" s="946"/>
      <c r="H111" s="41"/>
      <c r="I111" s="285"/>
      <c r="J111" s="848"/>
      <c r="K111" s="850"/>
      <c r="L111" s="41"/>
      <c r="M111" s="41"/>
    </row>
    <row r="112" spans="1:13" ht="18.649999999999999" customHeight="1" x14ac:dyDescent="0.35">
      <c r="A112" s="261">
        <v>-2</v>
      </c>
      <c r="B112" s="859"/>
      <c r="C112" s="861"/>
      <c r="D112" s="945"/>
      <c r="E112" s="957"/>
      <c r="F112" s="957"/>
      <c r="G112" s="946"/>
      <c r="H112" s="41"/>
      <c r="I112" s="285"/>
      <c r="J112" s="848"/>
      <c r="K112" s="850"/>
      <c r="L112" s="41"/>
      <c r="M112" s="41"/>
    </row>
    <row r="113" spans="1:13" ht="18.649999999999999" customHeight="1" x14ac:dyDescent="0.35">
      <c r="A113" s="261">
        <v>-3</v>
      </c>
      <c r="B113" s="859"/>
      <c r="C113" s="861"/>
      <c r="D113" s="945"/>
      <c r="E113" s="957"/>
      <c r="F113" s="957"/>
      <c r="G113" s="946"/>
      <c r="H113" s="41"/>
      <c r="I113" s="285"/>
      <c r="J113" s="848"/>
      <c r="K113" s="850"/>
      <c r="L113" s="41"/>
      <c r="M113" s="41"/>
    </row>
    <row r="114" spans="1:13" ht="18.649999999999999" customHeight="1" x14ac:dyDescent="0.35">
      <c r="A114" s="261">
        <v>-4</v>
      </c>
      <c r="B114" s="859"/>
      <c r="C114" s="861"/>
      <c r="D114" s="945"/>
      <c r="E114" s="957"/>
      <c r="F114" s="957"/>
      <c r="G114" s="946"/>
      <c r="H114" s="41"/>
      <c r="I114" s="285"/>
      <c r="J114" s="848"/>
      <c r="K114" s="850"/>
      <c r="L114" s="41"/>
      <c r="M114" s="41"/>
    </row>
    <row r="115" spans="1:13" ht="18.649999999999999" customHeight="1" x14ac:dyDescent="0.35">
      <c r="A115" s="261">
        <v>-5</v>
      </c>
      <c r="B115" s="859"/>
      <c r="C115" s="861"/>
      <c r="D115" s="945"/>
      <c r="E115" s="957"/>
      <c r="F115" s="957"/>
      <c r="G115" s="946"/>
      <c r="H115" s="41"/>
      <c r="I115" s="285"/>
      <c r="J115" s="848"/>
      <c r="K115" s="850"/>
      <c r="L115" s="41"/>
      <c r="M115" s="41"/>
    </row>
    <row r="116" spans="1:13" ht="6.65" customHeight="1" x14ac:dyDescent="0.35">
      <c r="A116" s="873"/>
      <c r="B116" s="873"/>
      <c r="C116" s="873"/>
      <c r="D116" s="873"/>
      <c r="E116" s="873"/>
      <c r="F116" s="873"/>
      <c r="G116" s="873"/>
      <c r="H116" s="873"/>
      <c r="I116" s="873"/>
      <c r="J116" s="873"/>
      <c r="K116" s="873"/>
      <c r="L116" s="873"/>
      <c r="M116" s="873"/>
    </row>
    <row r="117" spans="1:13" ht="6" customHeight="1" x14ac:dyDescent="0.35">
      <c r="A117" s="346"/>
      <c r="B117" s="346"/>
      <c r="C117" s="346"/>
      <c r="D117" s="346"/>
      <c r="E117" s="346"/>
      <c r="F117" s="346"/>
      <c r="G117" s="346"/>
      <c r="H117" s="346"/>
      <c r="I117" s="346"/>
      <c r="J117" s="346"/>
      <c r="K117" s="346"/>
      <c r="L117" s="346"/>
      <c r="M117" s="346"/>
    </row>
    <row r="118" spans="1:13" ht="26.15" customHeight="1" x14ac:dyDescent="0.35">
      <c r="A118" s="625" t="s">
        <v>530</v>
      </c>
      <c r="B118" s="625"/>
      <c r="C118" s="625"/>
      <c r="D118" s="625"/>
      <c r="E118" s="625"/>
      <c r="F118" s="625"/>
      <c r="G118" s="625"/>
      <c r="H118" s="625"/>
      <c r="I118" s="625"/>
      <c r="J118" s="625"/>
      <c r="K118" s="625"/>
      <c r="L118" s="625"/>
      <c r="M118" s="625"/>
    </row>
    <row r="119" spans="1:13" ht="36" customHeight="1" x14ac:dyDescent="0.35">
      <c r="A119" s="39"/>
      <c r="B119" s="615" t="s">
        <v>130</v>
      </c>
      <c r="C119" s="616"/>
      <c r="D119" s="615" t="s">
        <v>115</v>
      </c>
      <c r="E119" s="616"/>
      <c r="F119" s="616"/>
      <c r="G119" s="615" t="s">
        <v>352</v>
      </c>
      <c r="H119" s="616"/>
      <c r="I119" s="615" t="s">
        <v>353</v>
      </c>
      <c r="J119" s="629"/>
      <c r="K119" s="114" t="s">
        <v>843</v>
      </c>
      <c r="L119" s="103" t="s">
        <v>536</v>
      </c>
      <c r="M119" s="178" t="s">
        <v>596</v>
      </c>
    </row>
    <row r="120" spans="1:13" ht="19" customHeight="1" x14ac:dyDescent="0.35">
      <c r="A120" s="261" cm="1">
        <f t="array" ref="A120:A124">ROW()-ROW(A120:A124)-1</f>
        <v>-1</v>
      </c>
      <c r="B120" s="848"/>
      <c r="C120" s="850"/>
      <c r="D120" s="947"/>
      <c r="E120" s="948"/>
      <c r="F120" s="949"/>
      <c r="G120" s="947"/>
      <c r="H120" s="949"/>
      <c r="I120" s="859"/>
      <c r="J120" s="861"/>
      <c r="K120" s="49"/>
      <c r="L120" s="49"/>
      <c r="M120" s="287"/>
    </row>
    <row r="121" spans="1:13" ht="19" customHeight="1" x14ac:dyDescent="0.35">
      <c r="A121" s="261">
        <v>-2</v>
      </c>
      <c r="B121" s="848"/>
      <c r="C121" s="850"/>
      <c r="D121" s="947"/>
      <c r="E121" s="948"/>
      <c r="F121" s="949"/>
      <c r="G121" s="947"/>
      <c r="H121" s="949"/>
      <c r="I121" s="859"/>
      <c r="J121" s="861"/>
      <c r="K121" s="49"/>
      <c r="L121" s="49"/>
      <c r="M121" s="287"/>
    </row>
    <row r="122" spans="1:13" ht="19" customHeight="1" x14ac:dyDescent="0.35">
      <c r="A122" s="261">
        <v>-3</v>
      </c>
      <c r="B122" s="848"/>
      <c r="C122" s="850"/>
      <c r="D122" s="947"/>
      <c r="E122" s="948"/>
      <c r="F122" s="949"/>
      <c r="G122" s="947"/>
      <c r="H122" s="949"/>
      <c r="I122" s="859"/>
      <c r="J122" s="861"/>
      <c r="K122" s="49"/>
      <c r="L122" s="49"/>
      <c r="M122" s="288"/>
    </row>
    <row r="123" spans="1:13" ht="19" customHeight="1" x14ac:dyDescent="0.35">
      <c r="A123" s="261">
        <v>-4</v>
      </c>
      <c r="B123" s="848"/>
      <c r="C123" s="850"/>
      <c r="D123" s="947"/>
      <c r="E123" s="948"/>
      <c r="F123" s="949"/>
      <c r="G123" s="947"/>
      <c r="H123" s="949"/>
      <c r="I123" s="859"/>
      <c r="J123" s="861"/>
      <c r="K123" s="49"/>
      <c r="L123" s="49"/>
      <c r="M123" s="287"/>
    </row>
    <row r="124" spans="1:13" ht="19" customHeight="1" x14ac:dyDescent="0.35">
      <c r="A124" s="261">
        <v>-5</v>
      </c>
      <c r="B124" s="848"/>
      <c r="C124" s="850"/>
      <c r="D124" s="947"/>
      <c r="E124" s="948"/>
      <c r="F124" s="949"/>
      <c r="G124" s="947"/>
      <c r="H124" s="949"/>
      <c r="I124" s="859"/>
      <c r="J124" s="861"/>
      <c r="K124" s="49"/>
      <c r="L124" s="49"/>
      <c r="M124" s="287"/>
    </row>
    <row r="125" spans="1:13" ht="6" customHeight="1" x14ac:dyDescent="0.35"/>
    <row r="126" spans="1:13" ht="6" customHeight="1" x14ac:dyDescent="0.35"/>
    <row r="127" spans="1:13" ht="26.15" customHeight="1" x14ac:dyDescent="0.35">
      <c r="A127" s="625" t="s">
        <v>205</v>
      </c>
      <c r="B127" s="625"/>
      <c r="C127" s="625"/>
      <c r="D127" s="625"/>
      <c r="E127" s="625"/>
      <c r="F127" s="625"/>
      <c r="G127" s="625"/>
      <c r="H127" s="625"/>
      <c r="I127" s="625"/>
      <c r="J127" s="625"/>
      <c r="K127" s="625"/>
      <c r="L127" s="625"/>
      <c r="M127" s="625"/>
    </row>
    <row r="128" spans="1:13" ht="26.5" customHeight="1" x14ac:dyDescent="0.35">
      <c r="A128" s="30"/>
      <c r="B128" s="611" t="s">
        <v>638</v>
      </c>
      <c r="C128" s="613"/>
      <c r="D128" s="611" t="s">
        <v>115</v>
      </c>
      <c r="E128" s="612"/>
      <c r="F128" s="612"/>
      <c r="G128" s="612"/>
      <c r="H128" s="613"/>
      <c r="I128" s="611" t="s">
        <v>301</v>
      </c>
      <c r="J128" s="613"/>
      <c r="K128" s="103" t="s">
        <v>302</v>
      </c>
      <c r="L128" s="611" t="s">
        <v>76</v>
      </c>
      <c r="M128" s="613"/>
    </row>
    <row r="129" spans="1:13" ht="18.649999999999999" customHeight="1" x14ac:dyDescent="0.35">
      <c r="A129" s="261" cm="1">
        <f t="array" ref="A129:A133">ROW()-ROW(A129:A133)-1</f>
        <v>-1</v>
      </c>
      <c r="B129" s="848"/>
      <c r="C129" s="850"/>
      <c r="D129" s="848"/>
      <c r="E129" s="849"/>
      <c r="F129" s="849"/>
      <c r="G129" s="849"/>
      <c r="H129" s="850"/>
      <c r="I129" s="848"/>
      <c r="J129" s="850"/>
      <c r="K129" s="41"/>
      <c r="L129" s="848"/>
      <c r="M129" s="850"/>
    </row>
    <row r="130" spans="1:13" ht="18.649999999999999" customHeight="1" x14ac:dyDescent="0.35">
      <c r="A130" s="261">
        <v>-2</v>
      </c>
      <c r="B130" s="848"/>
      <c r="C130" s="850"/>
      <c r="D130" s="848"/>
      <c r="E130" s="849"/>
      <c r="F130" s="849"/>
      <c r="G130" s="849"/>
      <c r="H130" s="850"/>
      <c r="I130" s="848"/>
      <c r="J130" s="850"/>
      <c r="K130" s="41"/>
      <c r="L130" s="848"/>
      <c r="M130" s="850"/>
    </row>
    <row r="131" spans="1:13" ht="18.649999999999999" customHeight="1" x14ac:dyDescent="0.35">
      <c r="A131" s="261">
        <v>-3</v>
      </c>
      <c r="B131" s="848"/>
      <c r="C131" s="850"/>
      <c r="D131" s="848"/>
      <c r="E131" s="849"/>
      <c r="F131" s="849"/>
      <c r="G131" s="849"/>
      <c r="H131" s="850"/>
      <c r="I131" s="848"/>
      <c r="J131" s="850"/>
      <c r="K131" s="41"/>
      <c r="L131" s="848"/>
      <c r="M131" s="850"/>
    </row>
    <row r="132" spans="1:13" ht="18.649999999999999" customHeight="1" x14ac:dyDescent="0.35">
      <c r="A132" s="261">
        <v>-4</v>
      </c>
      <c r="B132" s="848"/>
      <c r="C132" s="850"/>
      <c r="D132" s="848"/>
      <c r="E132" s="849"/>
      <c r="F132" s="849"/>
      <c r="G132" s="849"/>
      <c r="H132" s="850"/>
      <c r="I132" s="848"/>
      <c r="J132" s="850"/>
      <c r="K132" s="41"/>
      <c r="L132" s="848"/>
      <c r="M132" s="850"/>
    </row>
    <row r="133" spans="1:13" ht="18.649999999999999" customHeight="1" x14ac:dyDescent="0.35">
      <c r="A133" s="262">
        <v>-5</v>
      </c>
      <c r="B133" s="839"/>
      <c r="C133" s="841"/>
      <c r="D133" s="839"/>
      <c r="E133" s="840"/>
      <c r="F133" s="840"/>
      <c r="G133" s="840"/>
      <c r="H133" s="841"/>
      <c r="I133" s="839"/>
      <c r="J133" s="841"/>
      <c r="K133" s="46"/>
      <c r="L133" s="839"/>
      <c r="M133" s="841"/>
    </row>
    <row r="134" spans="1:13" ht="7.4" customHeight="1" x14ac:dyDescent="0.35">
      <c r="A134" s="873"/>
      <c r="B134" s="873"/>
      <c r="C134" s="873"/>
      <c r="D134" s="873"/>
      <c r="E134" s="873"/>
      <c r="F134" s="873"/>
      <c r="G134" s="873"/>
      <c r="H134" s="873"/>
      <c r="I134" s="873"/>
      <c r="J134" s="873"/>
      <c r="K134" s="873"/>
      <c r="L134" s="873"/>
      <c r="M134" s="873"/>
    </row>
    <row r="135" spans="1:13" ht="7.4" customHeight="1" x14ac:dyDescent="0.35">
      <c r="A135" s="346"/>
      <c r="B135" s="346"/>
      <c r="C135" s="346"/>
      <c r="D135" s="346"/>
      <c r="E135" s="346"/>
      <c r="F135" s="346"/>
      <c r="G135" s="346"/>
      <c r="H135" s="346"/>
      <c r="I135" s="346"/>
      <c r="J135" s="346"/>
      <c r="K135" s="346"/>
      <c r="L135" s="346"/>
      <c r="M135" s="346"/>
    </row>
    <row r="136" spans="1:13" ht="26.15" customHeight="1" x14ac:dyDescent="0.35">
      <c r="A136" s="625" t="s">
        <v>685</v>
      </c>
      <c r="B136" s="625"/>
      <c r="C136" s="625"/>
      <c r="D136" s="625"/>
      <c r="E136" s="625"/>
      <c r="F136" s="625"/>
      <c r="G136" s="625"/>
      <c r="H136" s="625"/>
      <c r="I136" s="625"/>
      <c r="J136" s="625"/>
      <c r="K136" s="625"/>
      <c r="L136" s="625"/>
      <c r="M136" s="625"/>
    </row>
    <row r="137" spans="1:13" ht="33.65" customHeight="1" x14ac:dyDescent="0.35">
      <c r="A137" s="30"/>
      <c r="B137" s="100" t="s">
        <v>638</v>
      </c>
      <c r="C137" s="114" t="s">
        <v>116</v>
      </c>
      <c r="D137" s="615" t="s">
        <v>198</v>
      </c>
      <c r="E137" s="629"/>
      <c r="F137" s="100" t="s">
        <v>117</v>
      </c>
      <c r="G137" s="611" t="s">
        <v>118</v>
      </c>
      <c r="H137" s="613"/>
      <c r="I137" s="615" t="s">
        <v>303</v>
      </c>
      <c r="J137" s="616"/>
      <c r="K137" s="629"/>
      <c r="L137" s="611" t="s">
        <v>119</v>
      </c>
      <c r="M137" s="613"/>
    </row>
    <row r="138" spans="1:13" ht="18.649999999999999" customHeight="1" x14ac:dyDescent="0.35">
      <c r="A138" s="261" cm="1">
        <f t="array" ref="A138:A142">ROW()-ROW(A138:A142)-1</f>
        <v>-1</v>
      </c>
      <c r="B138" s="41"/>
      <c r="C138" s="41"/>
      <c r="D138" s="848"/>
      <c r="E138" s="850"/>
      <c r="F138" s="174"/>
      <c r="G138" s="848"/>
      <c r="H138" s="850"/>
      <c r="I138" s="848"/>
      <c r="J138" s="849"/>
      <c r="K138" s="850"/>
      <c r="L138" s="848"/>
      <c r="M138" s="850"/>
    </row>
    <row r="139" spans="1:13" ht="18.649999999999999" customHeight="1" x14ac:dyDescent="0.35">
      <c r="A139" s="261">
        <v>-2</v>
      </c>
      <c r="B139" s="41"/>
      <c r="C139" s="41"/>
      <c r="D139" s="848"/>
      <c r="E139" s="850"/>
      <c r="F139" s="174"/>
      <c r="G139" s="848"/>
      <c r="H139" s="850"/>
      <c r="I139" s="848"/>
      <c r="J139" s="849"/>
      <c r="K139" s="850"/>
      <c r="L139" s="848"/>
      <c r="M139" s="850"/>
    </row>
    <row r="140" spans="1:13" ht="18.649999999999999" customHeight="1" x14ac:dyDescent="0.35">
      <c r="A140" s="261">
        <v>-3</v>
      </c>
      <c r="B140" s="41"/>
      <c r="C140" s="41"/>
      <c r="D140" s="848"/>
      <c r="E140" s="850"/>
      <c r="F140" s="174"/>
      <c r="G140" s="848"/>
      <c r="H140" s="850"/>
      <c r="I140" s="848"/>
      <c r="J140" s="849"/>
      <c r="K140" s="850"/>
      <c r="L140" s="848"/>
      <c r="M140" s="850"/>
    </row>
    <row r="141" spans="1:13" ht="18.649999999999999" customHeight="1" x14ac:dyDescent="0.35">
      <c r="A141" s="261">
        <v>-4</v>
      </c>
      <c r="B141" s="41"/>
      <c r="C141" s="41"/>
      <c r="D141" s="848"/>
      <c r="E141" s="850"/>
      <c r="F141" s="174"/>
      <c r="G141" s="848"/>
      <c r="H141" s="850"/>
      <c r="I141" s="848"/>
      <c r="J141" s="849"/>
      <c r="K141" s="850"/>
      <c r="L141" s="848"/>
      <c r="M141" s="850"/>
    </row>
    <row r="142" spans="1:13" ht="18.649999999999999" customHeight="1" x14ac:dyDescent="0.35">
      <c r="A142" s="261">
        <v>-5</v>
      </c>
      <c r="B142" s="41"/>
      <c r="C142" s="41"/>
      <c r="D142" s="848"/>
      <c r="E142" s="850"/>
      <c r="F142" s="174"/>
      <c r="G142" s="848"/>
      <c r="H142" s="850"/>
      <c r="I142" s="848"/>
      <c r="J142" s="849"/>
      <c r="K142" s="850"/>
      <c r="L142" s="848"/>
      <c r="M142" s="850"/>
    </row>
    <row r="143" spans="1:13" ht="7.4" customHeight="1" x14ac:dyDescent="0.35">
      <c r="A143" s="873"/>
      <c r="B143" s="873"/>
      <c r="C143" s="873"/>
      <c r="D143" s="873"/>
      <c r="E143" s="873"/>
      <c r="F143" s="873"/>
      <c r="G143" s="873"/>
      <c r="H143" s="873"/>
      <c r="I143" s="873"/>
      <c r="J143" s="873"/>
      <c r="K143" s="873"/>
      <c r="L143" s="873"/>
      <c r="M143" s="873"/>
    </row>
    <row r="144" spans="1:13" ht="7.4" customHeight="1" x14ac:dyDescent="0.35">
      <c r="A144" s="346"/>
      <c r="B144" s="346"/>
      <c r="C144" s="346"/>
      <c r="D144" s="346"/>
      <c r="E144" s="346"/>
      <c r="F144" s="346"/>
      <c r="G144" s="346"/>
      <c r="H144" s="346"/>
      <c r="I144" s="346"/>
      <c r="J144" s="346"/>
      <c r="K144" s="346"/>
      <c r="L144" s="346"/>
      <c r="M144" s="346"/>
    </row>
    <row r="145" spans="1:13" ht="26.15" customHeight="1" x14ac:dyDescent="0.35">
      <c r="A145" s="625" t="s">
        <v>509</v>
      </c>
      <c r="B145" s="625"/>
      <c r="C145" s="625"/>
      <c r="D145" s="625"/>
      <c r="E145" s="625"/>
      <c r="F145" s="625"/>
      <c r="G145" s="625"/>
      <c r="H145" s="625"/>
      <c r="I145" s="625"/>
      <c r="J145" s="625"/>
      <c r="K145" s="625"/>
      <c r="L145" s="625"/>
      <c r="M145" s="625"/>
    </row>
    <row r="146" spans="1:13" ht="26.15" customHeight="1" x14ac:dyDescent="0.35">
      <c r="A146" s="30"/>
      <c r="B146" s="611" t="s">
        <v>113</v>
      </c>
      <c r="C146" s="612"/>
      <c r="D146" s="613"/>
      <c r="E146" s="961" t="s">
        <v>120</v>
      </c>
      <c r="F146" s="962"/>
      <c r="G146" s="962"/>
      <c r="H146" s="963"/>
      <c r="I146" s="961" t="s">
        <v>78</v>
      </c>
      <c r="J146" s="962"/>
      <c r="K146" s="962"/>
      <c r="L146" s="962"/>
      <c r="M146" s="963"/>
    </row>
    <row r="147" spans="1:13" ht="18.649999999999999" customHeight="1" x14ac:dyDescent="0.35">
      <c r="A147" s="261" cm="1">
        <f t="array" ref="A147:A151">ROW()-ROW(A147:A151)-1</f>
        <v>-1</v>
      </c>
      <c r="B147" s="848"/>
      <c r="C147" s="849"/>
      <c r="D147" s="850"/>
      <c r="E147" s="848"/>
      <c r="F147" s="849"/>
      <c r="G147" s="849"/>
      <c r="H147" s="850"/>
      <c r="I147" s="848"/>
      <c r="J147" s="849"/>
      <c r="K147" s="849"/>
      <c r="L147" s="849"/>
      <c r="M147" s="850"/>
    </row>
    <row r="148" spans="1:13" ht="18.649999999999999" customHeight="1" x14ac:dyDescent="0.35">
      <c r="A148" s="261">
        <v>-2</v>
      </c>
      <c r="B148" s="848"/>
      <c r="C148" s="849"/>
      <c r="D148" s="850"/>
      <c r="E148" s="848"/>
      <c r="F148" s="849"/>
      <c r="G148" s="849"/>
      <c r="H148" s="850"/>
      <c r="I148" s="848"/>
      <c r="J148" s="849"/>
      <c r="K148" s="849"/>
      <c r="L148" s="849"/>
      <c r="M148" s="850"/>
    </row>
    <row r="149" spans="1:13" ht="18.649999999999999" customHeight="1" x14ac:dyDescent="0.35">
      <c r="A149" s="261">
        <v>-3</v>
      </c>
      <c r="B149" s="848"/>
      <c r="C149" s="849"/>
      <c r="D149" s="850"/>
      <c r="E149" s="848"/>
      <c r="F149" s="849"/>
      <c r="G149" s="849"/>
      <c r="H149" s="850"/>
      <c r="I149" s="958"/>
      <c r="J149" s="959"/>
      <c r="K149" s="959"/>
      <c r="L149" s="959"/>
      <c r="M149" s="960"/>
    </row>
    <row r="150" spans="1:13" ht="18.649999999999999" customHeight="1" x14ac:dyDescent="0.35">
      <c r="A150" s="261">
        <v>-4</v>
      </c>
      <c r="B150" s="848"/>
      <c r="C150" s="849"/>
      <c r="D150" s="850"/>
      <c r="E150" s="848"/>
      <c r="F150" s="849"/>
      <c r="G150" s="849"/>
      <c r="H150" s="850"/>
      <c r="I150" s="848"/>
      <c r="J150" s="849"/>
      <c r="K150" s="849"/>
      <c r="L150" s="849"/>
      <c r="M150" s="850"/>
    </row>
    <row r="151" spans="1:13" ht="18.649999999999999" customHeight="1" x14ac:dyDescent="0.35">
      <c r="A151" s="261">
        <v>-5</v>
      </c>
      <c r="B151" s="848"/>
      <c r="C151" s="849"/>
      <c r="D151" s="850"/>
      <c r="E151" s="848"/>
      <c r="F151" s="849"/>
      <c r="G151" s="849"/>
      <c r="H151" s="850"/>
      <c r="I151" s="848"/>
      <c r="J151" s="849"/>
      <c r="K151" s="849"/>
      <c r="L151" s="849"/>
      <c r="M151" s="850"/>
    </row>
    <row r="152" spans="1:13" ht="7" customHeight="1" x14ac:dyDescent="0.35">
      <c r="A152" s="873"/>
      <c r="B152" s="873"/>
      <c r="C152" s="873"/>
      <c r="D152" s="873"/>
      <c r="E152" s="873"/>
      <c r="F152" s="873"/>
      <c r="G152" s="873"/>
      <c r="H152" s="873"/>
      <c r="I152" s="873"/>
      <c r="J152" s="873"/>
      <c r="K152" s="873"/>
      <c r="L152" s="873"/>
      <c r="M152" s="873"/>
    </row>
    <row r="153" spans="1:13" ht="5.5" customHeight="1" x14ac:dyDescent="0.35"/>
    <row r="154" spans="1:13" x14ac:dyDescent="0.35">
      <c r="A154" s="625" t="s">
        <v>612</v>
      </c>
      <c r="B154" s="625"/>
      <c r="C154" s="625"/>
      <c r="D154" s="625"/>
      <c r="E154" s="625"/>
      <c r="F154" s="625"/>
      <c r="G154" s="625"/>
      <c r="H154" s="625"/>
      <c r="I154" s="625"/>
      <c r="J154" s="625"/>
      <c r="K154" s="625"/>
      <c r="L154" s="625"/>
      <c r="M154" s="625"/>
    </row>
    <row r="155" spans="1:13" ht="30" customHeight="1" x14ac:dyDescent="0.35">
      <c r="A155" s="278"/>
      <c r="B155" s="178" t="s">
        <v>836</v>
      </c>
      <c r="C155" s="615" t="s">
        <v>637</v>
      </c>
      <c r="D155" s="616"/>
      <c r="E155" s="616"/>
      <c r="F155" s="616"/>
      <c r="G155" s="629"/>
      <c r="H155" s="615" t="s">
        <v>354</v>
      </c>
      <c r="I155" s="629"/>
      <c r="J155" s="615" t="s">
        <v>517</v>
      </c>
      <c r="K155" s="616"/>
      <c r="L155" s="629"/>
      <c r="M155" s="114" t="s">
        <v>539</v>
      </c>
    </row>
    <row r="156" spans="1:13" ht="18" customHeight="1" x14ac:dyDescent="0.35">
      <c r="A156" s="261" cm="1">
        <f t="array" ref="A156:A160">ROW()-ROW(A156:A160)-1</f>
        <v>-1</v>
      </c>
      <c r="B156" s="48"/>
      <c r="C156" s="859"/>
      <c r="D156" s="860"/>
      <c r="E156" s="860"/>
      <c r="F156" s="860"/>
      <c r="G156" s="861"/>
      <c r="H156" s="857"/>
      <c r="I156" s="857"/>
      <c r="J156" s="858"/>
      <c r="K156" s="858"/>
      <c r="L156" s="858"/>
      <c r="M156" s="277"/>
    </row>
    <row r="157" spans="1:13" ht="18" customHeight="1" x14ac:dyDescent="0.35">
      <c r="A157" s="261">
        <v>-2</v>
      </c>
      <c r="B157" s="48"/>
      <c r="C157" s="859"/>
      <c r="D157" s="860"/>
      <c r="E157" s="860"/>
      <c r="F157" s="860"/>
      <c r="G157" s="861"/>
      <c r="H157" s="857"/>
      <c r="I157" s="857"/>
      <c r="J157" s="858"/>
      <c r="K157" s="858"/>
      <c r="L157" s="858"/>
      <c r="M157" s="277"/>
    </row>
    <row r="158" spans="1:13" ht="18" customHeight="1" x14ac:dyDescent="0.35">
      <c r="A158" s="261">
        <v>-3</v>
      </c>
      <c r="B158" s="48"/>
      <c r="C158" s="859"/>
      <c r="D158" s="860"/>
      <c r="E158" s="860"/>
      <c r="F158" s="860"/>
      <c r="G158" s="861"/>
      <c r="H158" s="857"/>
      <c r="I158" s="857"/>
      <c r="J158" s="858"/>
      <c r="K158" s="858"/>
      <c r="L158" s="858"/>
      <c r="M158" s="277"/>
    </row>
    <row r="159" spans="1:13" ht="18" customHeight="1" x14ac:dyDescent="0.35">
      <c r="A159" s="261">
        <v>-4</v>
      </c>
      <c r="B159" s="48"/>
      <c r="C159" s="859"/>
      <c r="D159" s="860"/>
      <c r="E159" s="860"/>
      <c r="F159" s="860"/>
      <c r="G159" s="861"/>
      <c r="H159" s="857"/>
      <c r="I159" s="857"/>
      <c r="J159" s="858"/>
      <c r="K159" s="858"/>
      <c r="L159" s="858"/>
      <c r="M159" s="277"/>
    </row>
    <row r="160" spans="1:13" ht="18" customHeight="1" x14ac:dyDescent="0.35">
      <c r="A160" s="261">
        <v>-5</v>
      </c>
      <c r="B160" s="48"/>
      <c r="C160" s="859"/>
      <c r="D160" s="860"/>
      <c r="E160" s="860"/>
      <c r="F160" s="860"/>
      <c r="G160" s="861"/>
      <c r="H160" s="857"/>
      <c r="I160" s="857"/>
      <c r="J160" s="858"/>
      <c r="K160" s="858"/>
      <c r="L160" s="858"/>
      <c r="M160" s="277"/>
    </row>
    <row r="161" spans="1:11" ht="24.75" customHeight="1" x14ac:dyDescent="0.35"/>
    <row r="162" spans="1:11" x14ac:dyDescent="0.35">
      <c r="A162" s="1" t="s">
        <v>865</v>
      </c>
    </row>
    <row r="163" spans="1:11" x14ac:dyDescent="0.35">
      <c r="A163" s="1"/>
    </row>
    <row r="164" spans="1:11" ht="15" thickBot="1" x14ac:dyDescent="0.4">
      <c r="A164" s="196" t="s">
        <v>876</v>
      </c>
    </row>
    <row r="165" spans="1:11" x14ac:dyDescent="0.35">
      <c r="A165" s="553" t="s">
        <v>875</v>
      </c>
      <c r="B165" s="554"/>
      <c r="C165" s="554"/>
      <c r="D165" s="554"/>
      <c r="E165" s="554"/>
      <c r="F165" s="554"/>
      <c r="G165" s="555"/>
      <c r="H165" s="565"/>
      <c r="I165" s="920"/>
      <c r="J165" s="920"/>
      <c r="K165" s="566"/>
    </row>
    <row r="166" spans="1:11" ht="14.5" customHeight="1" x14ac:dyDescent="0.35">
      <c r="A166" s="556" t="s">
        <v>864</v>
      </c>
      <c r="B166" s="557"/>
      <c r="C166" s="557"/>
      <c r="D166" s="557"/>
      <c r="E166" s="557"/>
      <c r="F166" s="557"/>
      <c r="G166" s="558"/>
      <c r="H166" s="567"/>
      <c r="I166" s="923"/>
      <c r="J166" s="923"/>
      <c r="K166" s="568"/>
    </row>
    <row r="167" spans="1:11" ht="14.5" customHeight="1" x14ac:dyDescent="0.35">
      <c r="A167" s="556" t="s">
        <v>877</v>
      </c>
      <c r="B167" s="557"/>
      <c r="C167" s="557"/>
      <c r="D167" s="557"/>
      <c r="E167" s="557"/>
      <c r="F167" s="557"/>
      <c r="G167" s="558"/>
      <c r="H167" s="567"/>
      <c r="I167" s="923"/>
      <c r="J167" s="923"/>
      <c r="K167" s="568"/>
    </row>
    <row r="168" spans="1:11" x14ac:dyDescent="0.35">
      <c r="A168" s="556" t="s">
        <v>887</v>
      </c>
      <c r="B168" s="557"/>
      <c r="C168" s="557"/>
      <c r="D168" s="557"/>
      <c r="E168" s="557"/>
      <c r="F168" s="557"/>
      <c r="G168" s="558"/>
      <c r="H168" s="587"/>
      <c r="I168" s="921"/>
      <c r="J168" s="921"/>
      <c r="K168" s="588"/>
    </row>
    <row r="169" spans="1:11" ht="37.5" customHeight="1" x14ac:dyDescent="0.35">
      <c r="A169" s="580" t="s">
        <v>870</v>
      </c>
      <c r="B169" s="581"/>
      <c r="C169" s="581"/>
      <c r="D169" s="581"/>
      <c r="E169" s="581"/>
      <c r="F169" s="581"/>
      <c r="G169" s="582"/>
      <c r="H169" s="589"/>
      <c r="I169" s="922"/>
      <c r="J169" s="922"/>
      <c r="K169" s="590"/>
    </row>
    <row r="170" spans="1:11" x14ac:dyDescent="0.35">
      <c r="A170" s="338"/>
      <c r="B170" s="338"/>
      <c r="C170" s="338"/>
      <c r="D170" s="339"/>
    </row>
    <row r="171" spans="1:11" ht="15" thickBot="1" x14ac:dyDescent="0.4">
      <c r="A171" s="196" t="s">
        <v>878</v>
      </c>
    </row>
    <row r="172" spans="1:11" x14ac:dyDescent="0.35">
      <c r="A172" s="553" t="s">
        <v>875</v>
      </c>
      <c r="B172" s="554"/>
      <c r="C172" s="554"/>
      <c r="D172" s="554"/>
      <c r="E172" s="554"/>
      <c r="F172" s="554"/>
      <c r="G172" s="555"/>
      <c r="H172" s="565"/>
      <c r="I172" s="920"/>
      <c r="J172" s="920"/>
      <c r="K172" s="566"/>
    </row>
    <row r="173" spans="1:11" x14ac:dyDescent="0.35">
      <c r="A173" s="556" t="s">
        <v>874</v>
      </c>
      <c r="B173" s="557"/>
      <c r="C173" s="557"/>
      <c r="D173" s="557"/>
      <c r="E173" s="557"/>
      <c r="F173" s="557"/>
      <c r="G173" s="558"/>
      <c r="H173" s="567"/>
      <c r="I173" s="923"/>
      <c r="J173" s="923"/>
      <c r="K173" s="568"/>
    </row>
    <row r="174" spans="1:11" x14ac:dyDescent="0.35">
      <c r="A174" s="556" t="s">
        <v>887</v>
      </c>
      <c r="B174" s="557"/>
      <c r="C174" s="557"/>
      <c r="D174" s="557"/>
      <c r="E174" s="557"/>
      <c r="F174" s="557"/>
      <c r="G174" s="558"/>
      <c r="H174" s="567"/>
      <c r="I174" s="923"/>
      <c r="J174" s="923"/>
      <c r="K174" s="568"/>
    </row>
    <row r="175" spans="1:11" ht="37.5" customHeight="1" x14ac:dyDescent="0.35">
      <c r="A175" s="580" t="s">
        <v>870</v>
      </c>
      <c r="B175" s="581"/>
      <c r="C175" s="581"/>
      <c r="D175" s="581"/>
      <c r="E175" s="581"/>
      <c r="F175" s="581"/>
      <c r="G175" s="582"/>
      <c r="H175" s="589"/>
      <c r="I175" s="922"/>
      <c r="J175" s="922"/>
      <c r="K175" s="590"/>
    </row>
  </sheetData>
  <sheetProtection password="E9A8" sheet="1" formatColumns="0" formatRows="0" insertRows="0" selectLockedCells="1"/>
  <mergeCells count="388">
    <mergeCell ref="A167:G167"/>
    <mergeCell ref="H167:K167"/>
    <mergeCell ref="A173:G173"/>
    <mergeCell ref="H173:K173"/>
    <mergeCell ref="A174:G174"/>
    <mergeCell ref="H174:K174"/>
    <mergeCell ref="A175:G175"/>
    <mergeCell ref="H175:K175"/>
    <mergeCell ref="A165:G165"/>
    <mergeCell ref="H165:K165"/>
    <mergeCell ref="A166:G166"/>
    <mergeCell ref="H166:K166"/>
    <mergeCell ref="A168:G168"/>
    <mergeCell ref="H168:K168"/>
    <mergeCell ref="A169:G169"/>
    <mergeCell ref="H169:K169"/>
    <mergeCell ref="A172:G172"/>
    <mergeCell ref="H172:K172"/>
    <mergeCell ref="H96:L96"/>
    <mergeCell ref="B97:E97"/>
    <mergeCell ref="F97:G97"/>
    <mergeCell ref="H97:L97"/>
    <mergeCell ref="B110:C110"/>
    <mergeCell ref="B111:C111"/>
    <mergeCell ref="H92:L92"/>
    <mergeCell ref="B93:E93"/>
    <mergeCell ref="F93:G93"/>
    <mergeCell ref="H93:L93"/>
    <mergeCell ref="B94:E94"/>
    <mergeCell ref="F94:G94"/>
    <mergeCell ref="H94:L94"/>
    <mergeCell ref="B95:E95"/>
    <mergeCell ref="F95:G95"/>
    <mergeCell ref="H95:L95"/>
    <mergeCell ref="L103:M103"/>
    <mergeCell ref="L104:M104"/>
    <mergeCell ref="L105:M105"/>
    <mergeCell ref="L106:M106"/>
    <mergeCell ref="E106:I106"/>
    <mergeCell ref="J102:K102"/>
    <mergeCell ref="A107:M107"/>
    <mergeCell ref="C155:G155"/>
    <mergeCell ref="C156:G156"/>
    <mergeCell ref="C157:G157"/>
    <mergeCell ref="C158:G158"/>
    <mergeCell ref="C159:G159"/>
    <mergeCell ref="C160:G160"/>
    <mergeCell ref="B115:C115"/>
    <mergeCell ref="D110:G110"/>
    <mergeCell ref="D111:G111"/>
    <mergeCell ref="D112:G112"/>
    <mergeCell ref="D113:G113"/>
    <mergeCell ref="D114:G114"/>
    <mergeCell ref="D115:G115"/>
    <mergeCell ref="D133:H133"/>
    <mergeCell ref="G120:H120"/>
    <mergeCell ref="G121:H121"/>
    <mergeCell ref="G122:H122"/>
    <mergeCell ref="G123:H123"/>
    <mergeCell ref="G124:H124"/>
    <mergeCell ref="A152:M152"/>
    <mergeCell ref="A134:M134"/>
    <mergeCell ref="A135:M135"/>
    <mergeCell ref="A143:M143"/>
    <mergeCell ref="A144:M144"/>
    <mergeCell ref="B56:E56"/>
    <mergeCell ref="G56:J56"/>
    <mergeCell ref="G59:J59"/>
    <mergeCell ref="G60:J60"/>
    <mergeCell ref="G61:J61"/>
    <mergeCell ref="K61:M61"/>
    <mergeCell ref="A63:M63"/>
    <mergeCell ref="H65:I66"/>
    <mergeCell ref="F88:H88"/>
    <mergeCell ref="L88:M88"/>
    <mergeCell ref="L86:M86"/>
    <mergeCell ref="A19:M19"/>
    <mergeCell ref="A28:M28"/>
    <mergeCell ref="A26:M26"/>
    <mergeCell ref="A27:M27"/>
    <mergeCell ref="C29:K29"/>
    <mergeCell ref="C30:K30"/>
    <mergeCell ref="C31:K31"/>
    <mergeCell ref="C32:K32"/>
    <mergeCell ref="J65:J66"/>
    <mergeCell ref="K65:L65"/>
    <mergeCell ref="M65:M66"/>
    <mergeCell ref="D66:E66"/>
    <mergeCell ref="F66:G66"/>
    <mergeCell ref="A65:A66"/>
    <mergeCell ref="B65:C66"/>
    <mergeCell ref="D65:G65"/>
    <mergeCell ref="C33:K33"/>
    <mergeCell ref="C34:K34"/>
    <mergeCell ref="A35:M35"/>
    <mergeCell ref="A36:M36"/>
    <mergeCell ref="A44:M44"/>
    <mergeCell ref="A45:M45"/>
    <mergeCell ref="B38:C38"/>
    <mergeCell ref="J38:M38"/>
    <mergeCell ref="A89:M89"/>
    <mergeCell ref="A90:M90"/>
    <mergeCell ref="B70:C70"/>
    <mergeCell ref="B71:C71"/>
    <mergeCell ref="A74:M74"/>
    <mergeCell ref="C75:F75"/>
    <mergeCell ref="H75:K75"/>
    <mergeCell ref="L75:M75"/>
    <mergeCell ref="B83:E83"/>
    <mergeCell ref="F83:H83"/>
    <mergeCell ref="L83:M83"/>
    <mergeCell ref="B84:E84"/>
    <mergeCell ref="F84:H84"/>
    <mergeCell ref="L84:M84"/>
    <mergeCell ref="C80:F80"/>
    <mergeCell ref="H80:K80"/>
    <mergeCell ref="L80:M80"/>
    <mergeCell ref="A46:M46"/>
    <mergeCell ref="K47:L47"/>
    <mergeCell ref="A62:M62"/>
    <mergeCell ref="B57:E57"/>
    <mergeCell ref="B58:E58"/>
    <mergeCell ref="B59:E59"/>
    <mergeCell ref="B60:E60"/>
    <mergeCell ref="B61:E61"/>
    <mergeCell ref="G57:J57"/>
    <mergeCell ref="G58:J58"/>
    <mergeCell ref="C50:D50"/>
    <mergeCell ref="C51:D51"/>
    <mergeCell ref="C52:D52"/>
    <mergeCell ref="E47:F47"/>
    <mergeCell ref="E48:F48"/>
    <mergeCell ref="E49:F49"/>
    <mergeCell ref="E50:F50"/>
    <mergeCell ref="E51:F51"/>
    <mergeCell ref="E52:F52"/>
    <mergeCell ref="K48:L48"/>
    <mergeCell ref="K49:L49"/>
    <mergeCell ref="K50:L50"/>
    <mergeCell ref="K51:L51"/>
    <mergeCell ref="K52:L52"/>
    <mergeCell ref="A37:M37"/>
    <mergeCell ref="A55:M55"/>
    <mergeCell ref="A64:M64"/>
    <mergeCell ref="A82:M82"/>
    <mergeCell ref="A100:M100"/>
    <mergeCell ref="A109:M109"/>
    <mergeCell ref="A127:M127"/>
    <mergeCell ref="A116:M116"/>
    <mergeCell ref="A117:M117"/>
    <mergeCell ref="D38:F38"/>
    <mergeCell ref="B67:C67"/>
    <mergeCell ref="D67:E67"/>
    <mergeCell ref="F67:G67"/>
    <mergeCell ref="H67:I67"/>
    <mergeCell ref="B85:E85"/>
    <mergeCell ref="F85:H85"/>
    <mergeCell ref="L85:M85"/>
    <mergeCell ref="B86:E86"/>
    <mergeCell ref="F86:H86"/>
    <mergeCell ref="C47:D47"/>
    <mergeCell ref="C48:D48"/>
    <mergeCell ref="C49:D49"/>
    <mergeCell ref="J43:M43"/>
    <mergeCell ref="D39:F39"/>
    <mergeCell ref="A136:M136"/>
    <mergeCell ref="I137:K137"/>
    <mergeCell ref="L137:M137"/>
    <mergeCell ref="D137:E137"/>
    <mergeCell ref="A54:M54"/>
    <mergeCell ref="B39:C39"/>
    <mergeCell ref="B40:C40"/>
    <mergeCell ref="B41:C41"/>
    <mergeCell ref="B42:C42"/>
    <mergeCell ref="L87:M87"/>
    <mergeCell ref="B88:E88"/>
    <mergeCell ref="F71:G71"/>
    <mergeCell ref="D71:E71"/>
    <mergeCell ref="H70:I70"/>
    <mergeCell ref="H71:I71"/>
    <mergeCell ref="K56:M56"/>
    <mergeCell ref="K57:M57"/>
    <mergeCell ref="K58:M58"/>
    <mergeCell ref="K59:M59"/>
    <mergeCell ref="K60:M60"/>
    <mergeCell ref="A72:M72"/>
    <mergeCell ref="A73:M73"/>
    <mergeCell ref="F70:G70"/>
    <mergeCell ref="D70:E70"/>
    <mergeCell ref="D128:H128"/>
    <mergeCell ref="I83:J83"/>
    <mergeCell ref="I84:J84"/>
    <mergeCell ref="B68:C68"/>
    <mergeCell ref="D68:E68"/>
    <mergeCell ref="F68:G68"/>
    <mergeCell ref="H68:I68"/>
    <mergeCell ref="B69:C69"/>
    <mergeCell ref="D69:E69"/>
    <mergeCell ref="F69:G69"/>
    <mergeCell ref="H69:I69"/>
    <mergeCell ref="I86:J86"/>
    <mergeCell ref="I87:J87"/>
    <mergeCell ref="I88:J88"/>
    <mergeCell ref="J111:K111"/>
    <mergeCell ref="B87:E87"/>
    <mergeCell ref="F87:H87"/>
    <mergeCell ref="B92:E92"/>
    <mergeCell ref="F92:G92"/>
    <mergeCell ref="J103:K103"/>
    <mergeCell ref="J104:K104"/>
    <mergeCell ref="A91:M91"/>
    <mergeCell ref="B96:E96"/>
    <mergeCell ref="F96:G96"/>
    <mergeCell ref="I146:M146"/>
    <mergeCell ref="E146:H146"/>
    <mergeCell ref="B146:D146"/>
    <mergeCell ref="L101:M101"/>
    <mergeCell ref="A145:M145"/>
    <mergeCell ref="J110:K110"/>
    <mergeCell ref="I128:J128"/>
    <mergeCell ref="L128:M128"/>
    <mergeCell ref="B128:C128"/>
    <mergeCell ref="G137:H137"/>
    <mergeCell ref="J101:K101"/>
    <mergeCell ref="B101:D101"/>
    <mergeCell ref="E101:I101"/>
    <mergeCell ref="B102:D102"/>
    <mergeCell ref="B103:D103"/>
    <mergeCell ref="L102:M102"/>
    <mergeCell ref="B130:C130"/>
    <mergeCell ref="B131:C131"/>
    <mergeCell ref="B132:C132"/>
    <mergeCell ref="B133:C133"/>
    <mergeCell ref="D129:H129"/>
    <mergeCell ref="D130:H130"/>
    <mergeCell ref="D131:H131"/>
    <mergeCell ref="D132:H132"/>
    <mergeCell ref="I130:J130"/>
    <mergeCell ref="I131:J131"/>
    <mergeCell ref="I132:J132"/>
    <mergeCell ref="I133:J133"/>
    <mergeCell ref="A118:M118"/>
    <mergeCell ref="B119:C119"/>
    <mergeCell ref="B112:C112"/>
    <mergeCell ref="B113:C113"/>
    <mergeCell ref="B114:C114"/>
    <mergeCell ref="L129:M129"/>
    <mergeCell ref="L130:M130"/>
    <mergeCell ref="L131:M131"/>
    <mergeCell ref="L132:M132"/>
    <mergeCell ref="L133:M133"/>
    <mergeCell ref="I123:J123"/>
    <mergeCell ref="I124:J124"/>
    <mergeCell ref="B123:C123"/>
    <mergeCell ref="B124:C124"/>
    <mergeCell ref="D119:F119"/>
    <mergeCell ref="G119:H119"/>
    <mergeCell ref="I119:J119"/>
    <mergeCell ref="D120:F120"/>
    <mergeCell ref="D121:F121"/>
    <mergeCell ref="B129:C129"/>
    <mergeCell ref="I150:M150"/>
    <mergeCell ref="I151:M151"/>
    <mergeCell ref="B147:D147"/>
    <mergeCell ref="B148:D148"/>
    <mergeCell ref="B149:D149"/>
    <mergeCell ref="B150:D150"/>
    <mergeCell ref="B151:D151"/>
    <mergeCell ref="E147:H147"/>
    <mergeCell ref="E148:H148"/>
    <mergeCell ref="E149:H149"/>
    <mergeCell ref="E150:H150"/>
    <mergeCell ref="E151:H151"/>
    <mergeCell ref="I149:M149"/>
    <mergeCell ref="G142:H142"/>
    <mergeCell ref="I138:K138"/>
    <mergeCell ref="I139:K139"/>
    <mergeCell ref="I140:K140"/>
    <mergeCell ref="I141:K141"/>
    <mergeCell ref="I142:K142"/>
    <mergeCell ref="L142:M142"/>
    <mergeCell ref="I147:M147"/>
    <mergeCell ref="A2:D2"/>
    <mergeCell ref="E2:M2"/>
    <mergeCell ref="C76:F76"/>
    <mergeCell ref="H76:K76"/>
    <mergeCell ref="L76:M76"/>
    <mergeCell ref="C77:F77"/>
    <mergeCell ref="H77:K77"/>
    <mergeCell ref="L77:M77"/>
    <mergeCell ref="C78:F78"/>
    <mergeCell ref="H78:K78"/>
    <mergeCell ref="L78:M78"/>
    <mergeCell ref="B43:C43"/>
    <mergeCell ref="J39:M39"/>
    <mergeCell ref="J40:M40"/>
    <mergeCell ref="J41:M41"/>
    <mergeCell ref="J42:M42"/>
    <mergeCell ref="A1:M1"/>
    <mergeCell ref="A3:M3"/>
    <mergeCell ref="A4:M4"/>
    <mergeCell ref="A9:L9"/>
    <mergeCell ref="M5:M6"/>
    <mergeCell ref="M7:M8"/>
    <mergeCell ref="K5:L5"/>
    <mergeCell ref="K6:L6"/>
    <mergeCell ref="K7:L7"/>
    <mergeCell ref="K8:L8"/>
    <mergeCell ref="H5:J5"/>
    <mergeCell ref="H6:J6"/>
    <mergeCell ref="H7:J7"/>
    <mergeCell ref="H8:J8"/>
    <mergeCell ref="A5:G5"/>
    <mergeCell ref="A6:G6"/>
    <mergeCell ref="A7:G7"/>
    <mergeCell ref="A8:G8"/>
    <mergeCell ref="D40:F40"/>
    <mergeCell ref="D41:F41"/>
    <mergeCell ref="D42:F42"/>
    <mergeCell ref="D43:F43"/>
    <mergeCell ref="I120:J120"/>
    <mergeCell ref="I121:J121"/>
    <mergeCell ref="C79:F79"/>
    <mergeCell ref="H79:K79"/>
    <mergeCell ref="J112:K112"/>
    <mergeCell ref="J113:K113"/>
    <mergeCell ref="J114:K114"/>
    <mergeCell ref="J115:K115"/>
    <mergeCell ref="E102:I102"/>
    <mergeCell ref="E103:I103"/>
    <mergeCell ref="E104:I104"/>
    <mergeCell ref="E105:I105"/>
    <mergeCell ref="J105:K105"/>
    <mergeCell ref="J106:K106"/>
    <mergeCell ref="B104:D104"/>
    <mergeCell ref="B105:D105"/>
    <mergeCell ref="B106:D106"/>
    <mergeCell ref="A108:M108"/>
    <mergeCell ref="I85:J85"/>
    <mergeCell ref="L79:M79"/>
    <mergeCell ref="I122:J122"/>
    <mergeCell ref="A154:M154"/>
    <mergeCell ref="H155:I155"/>
    <mergeCell ref="J155:L155"/>
    <mergeCell ref="H156:I156"/>
    <mergeCell ref="J156:L156"/>
    <mergeCell ref="D122:F122"/>
    <mergeCell ref="D123:F123"/>
    <mergeCell ref="D124:F124"/>
    <mergeCell ref="D142:E142"/>
    <mergeCell ref="I148:M148"/>
    <mergeCell ref="D138:E138"/>
    <mergeCell ref="D139:E139"/>
    <mergeCell ref="D140:E140"/>
    <mergeCell ref="D141:E141"/>
    <mergeCell ref="L138:M138"/>
    <mergeCell ref="L139:M139"/>
    <mergeCell ref="L140:M140"/>
    <mergeCell ref="L141:M141"/>
    <mergeCell ref="G138:H138"/>
    <mergeCell ref="G139:H139"/>
    <mergeCell ref="G140:H140"/>
    <mergeCell ref="G141:H141"/>
    <mergeCell ref="I129:J129"/>
    <mergeCell ref="A10:M10"/>
    <mergeCell ref="D11:E11"/>
    <mergeCell ref="D12:E12"/>
    <mergeCell ref="D13:E13"/>
    <mergeCell ref="D14:E14"/>
    <mergeCell ref="D15:E15"/>
    <mergeCell ref="D16:E16"/>
    <mergeCell ref="H160:I160"/>
    <mergeCell ref="J160:L160"/>
    <mergeCell ref="H157:I157"/>
    <mergeCell ref="J157:L157"/>
    <mergeCell ref="H158:I158"/>
    <mergeCell ref="J158:L158"/>
    <mergeCell ref="H159:I159"/>
    <mergeCell ref="J159:L159"/>
    <mergeCell ref="G38:I38"/>
    <mergeCell ref="G39:I39"/>
    <mergeCell ref="G40:I40"/>
    <mergeCell ref="G41:I41"/>
    <mergeCell ref="G42:I42"/>
    <mergeCell ref="G43:I43"/>
    <mergeCell ref="B120:C120"/>
    <mergeCell ref="B121:C121"/>
    <mergeCell ref="B122:C122"/>
  </mergeCells>
  <pageMargins left="0.5" right="0.5" top="0.196850393700787" bottom="0.5" header="0.3" footer="0.3"/>
  <pageSetup paperSize="5" fitToHeight="0" orientation="landscape" r:id="rId1"/>
  <headerFooter>
    <oddFooter>&amp;L&amp;"Arial,Normal"&amp;6
Mois 15 : Tableaux de réponse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D27D58D3-CFEA-42A4-8252-07D58E871B95}">
          <x14:formula1>
            <xm:f>RefMenu!$B$40:$B$42</xm:f>
          </x14:formula1>
          <xm:sqref>D21:D25</xm:sqref>
        </x14:dataValidation>
        <x14:dataValidation type="list" allowBlank="1" showInputMessage="1" showErrorMessage="1" xr:uid="{326B7C56-CFE3-4C31-B151-0B02CC6AF777}">
          <x14:formula1>
            <xm:f>RefMenu!$B$50:$B$52</xm:f>
          </x14:formula1>
          <xm:sqref>F57:F61</xm:sqref>
        </x14:dataValidation>
        <x14:dataValidation type="list" allowBlank="1" showInputMessage="1" showErrorMessage="1" xr:uid="{2DC71B50-14C6-4AA8-8C67-52DF58350C09}">
          <x14:formula1>
            <xm:f>RefMenu!$B$56:$B$58</xm:f>
          </x14:formula1>
          <xm:sqref>H111:H115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8A45-6170-4635-B6EC-62D9A5747067}">
  <sheetPr>
    <tabColor theme="3" tint="0.749992370372631"/>
    <pageSetUpPr fitToPage="1"/>
  </sheetPr>
  <dimension ref="A1:P51"/>
  <sheetViews>
    <sheetView showGridLines="0" view="pageLayout" zoomScaleNormal="50" workbookViewId="0">
      <selection activeCell="M12" sqref="M12:N12"/>
    </sheetView>
  </sheetViews>
  <sheetFormatPr baseColWidth="10" defaultColWidth="6" defaultRowHeight="13" x14ac:dyDescent="0.3"/>
  <cols>
    <col min="1" max="1" width="4.453125" style="6" customWidth="1"/>
    <col min="2" max="2" width="18.54296875" style="7" customWidth="1"/>
    <col min="3" max="3" width="18" style="7" customWidth="1"/>
    <col min="4" max="4" width="10" style="8" customWidth="1"/>
    <col min="5" max="5" width="8.1796875" style="8" customWidth="1"/>
    <col min="6" max="6" width="10.54296875" style="10" customWidth="1"/>
    <col min="7" max="7" width="11.453125" style="10" customWidth="1"/>
    <col min="8" max="13" width="11.453125" style="7" customWidth="1"/>
    <col min="14" max="14" width="14.54296875" style="8" customWidth="1"/>
    <col min="15" max="15" width="9.453125" style="7" customWidth="1"/>
    <col min="16" max="16" width="17.1796875" style="7" customWidth="1"/>
    <col min="17" max="17" width="15.453125" style="7" customWidth="1"/>
    <col min="18" max="101" width="6" style="7" customWidth="1"/>
    <col min="102" max="16384" width="6" style="7"/>
  </cols>
  <sheetData>
    <row r="1" spans="1:15" ht="14.5" customHeight="1" x14ac:dyDescent="0.3">
      <c r="A1" s="732"/>
      <c r="B1" s="732"/>
      <c r="C1" s="732"/>
      <c r="D1" s="732"/>
      <c r="E1" s="732"/>
      <c r="F1" s="732"/>
      <c r="G1" s="732"/>
      <c r="H1" s="732"/>
      <c r="I1" s="732"/>
      <c r="J1" s="732"/>
      <c r="K1" s="732"/>
      <c r="L1" s="732"/>
      <c r="M1" s="732"/>
      <c r="N1" s="732"/>
    </row>
    <row r="2" spans="1:15" ht="29.15" customHeight="1" x14ac:dyDescent="0.35">
      <c r="A2" s="732" t="e" vm="1">
        <v>#VALUE!</v>
      </c>
      <c r="B2" s="732"/>
      <c r="C2" s="732"/>
      <c r="D2" s="732"/>
      <c r="E2" s="733" t="s">
        <v>559</v>
      </c>
      <c r="F2" s="734"/>
      <c r="G2" s="734"/>
      <c r="H2" s="734"/>
      <c r="I2" s="734"/>
      <c r="J2" s="734"/>
      <c r="K2" s="734"/>
      <c r="L2" s="734"/>
      <c r="M2" s="734"/>
      <c r="N2" s="734"/>
    </row>
    <row r="3" spans="1:15" ht="14.5" customHeight="1" x14ac:dyDescent="0.3">
      <c r="A3" s="732"/>
      <c r="B3" s="732"/>
      <c r="C3" s="732"/>
      <c r="D3" s="732"/>
      <c r="E3" s="732"/>
      <c r="F3" s="732"/>
      <c r="G3" s="732"/>
      <c r="H3" s="732"/>
      <c r="I3" s="732"/>
      <c r="J3" s="732"/>
      <c r="K3" s="732"/>
      <c r="L3" s="732"/>
      <c r="M3" s="732"/>
      <c r="N3" s="732"/>
    </row>
    <row r="4" spans="1:15" ht="23.9" customHeight="1" thickBot="1" x14ac:dyDescent="0.35">
      <c r="A4" s="659" t="s">
        <v>248</v>
      </c>
      <c r="B4" s="659"/>
      <c r="C4" s="659"/>
      <c r="D4" s="659"/>
      <c r="E4" s="659"/>
      <c r="F4" s="659"/>
      <c r="G4" s="659"/>
      <c r="H4" s="659"/>
      <c r="I4" s="659"/>
      <c r="J4" s="659"/>
      <c r="K4" s="659"/>
      <c r="L4" s="659"/>
      <c r="M4" s="659"/>
      <c r="N4" s="659"/>
    </row>
    <row r="5" spans="1:15" ht="12" customHeight="1" x14ac:dyDescent="0.25">
      <c r="A5" s="514" t="s">
        <v>249</v>
      </c>
      <c r="B5" s="515"/>
      <c r="C5" s="515"/>
      <c r="D5" s="515"/>
      <c r="E5" s="515"/>
      <c r="F5" s="516"/>
      <c r="G5" s="748" t="s">
        <v>250</v>
      </c>
      <c r="H5" s="749"/>
      <c r="I5" s="750"/>
      <c r="J5" s="450" t="s">
        <v>692</v>
      </c>
      <c r="K5" s="450"/>
      <c r="L5" s="450"/>
      <c r="M5" s="742" t="s">
        <v>869</v>
      </c>
      <c r="N5" s="743"/>
    </row>
    <row r="6" spans="1:15" ht="19.399999999999999" customHeight="1" x14ac:dyDescent="0.25">
      <c r="A6" s="467">
        <f xml:space="preserve"> NomEntreprise</f>
        <v>0</v>
      </c>
      <c r="B6" s="468"/>
      <c r="C6" s="468"/>
      <c r="D6" s="468"/>
      <c r="E6" s="468"/>
      <c r="F6" s="469"/>
      <c r="G6" s="452">
        <f xml:space="preserve"> NEQ</f>
        <v>0</v>
      </c>
      <c r="H6" s="504"/>
      <c r="I6" s="453"/>
      <c r="J6" s="470">
        <f xml:space="preserve"> NoProjetHQ</f>
        <v>0</v>
      </c>
      <c r="K6" s="470"/>
      <c r="L6" s="470"/>
      <c r="M6" s="744"/>
      <c r="N6" s="745"/>
    </row>
    <row r="7" spans="1:15" ht="12.25" customHeight="1" x14ac:dyDescent="0.25">
      <c r="A7" s="505" t="s">
        <v>417</v>
      </c>
      <c r="B7" s="506"/>
      <c r="C7" s="506"/>
      <c r="D7" s="506"/>
      <c r="E7" s="506"/>
      <c r="F7" s="507"/>
      <c r="G7" s="466" t="s">
        <v>255</v>
      </c>
      <c r="H7" s="466"/>
      <c r="I7" s="466"/>
      <c r="J7" s="466" t="s">
        <v>693</v>
      </c>
      <c r="K7" s="466"/>
      <c r="L7" s="735"/>
      <c r="M7" s="736" t="str">
        <f>IF(DateDemarrage&lt;&gt;0, EDATE(DateDemarrage, 15), "")</f>
        <v/>
      </c>
      <c r="N7" s="737"/>
    </row>
    <row r="8" spans="1:15" ht="19.399999999999999" customHeight="1" x14ac:dyDescent="0.25">
      <c r="A8" s="467">
        <f xml:space="preserve"> NomUsine</f>
        <v>0</v>
      </c>
      <c r="B8" s="468"/>
      <c r="C8" s="468"/>
      <c r="D8" s="468"/>
      <c r="E8" s="468"/>
      <c r="F8" s="469"/>
      <c r="G8" s="454">
        <f xml:space="preserve"> DateDemarrage</f>
        <v>0</v>
      </c>
      <c r="H8" s="454"/>
      <c r="I8" s="720"/>
      <c r="J8" s="470">
        <f xml:space="preserve"> NoProjetEnergir</f>
        <v>0</v>
      </c>
      <c r="K8" s="470"/>
      <c r="L8" s="452"/>
      <c r="M8" s="738"/>
      <c r="N8" s="739"/>
    </row>
    <row r="9" spans="1:15" x14ac:dyDescent="0.3">
      <c r="A9" s="732"/>
      <c r="B9" s="732"/>
      <c r="C9" s="732"/>
      <c r="D9" s="732"/>
      <c r="E9" s="732"/>
      <c r="F9" s="732"/>
      <c r="G9" s="732"/>
      <c r="H9" s="732"/>
      <c r="I9" s="732"/>
      <c r="J9" s="732"/>
      <c r="K9" s="732"/>
      <c r="L9" s="732"/>
      <c r="M9" s="732"/>
      <c r="N9" s="732"/>
    </row>
    <row r="10" spans="1:15" ht="13.5" customHeight="1" thickBot="1" x14ac:dyDescent="0.3">
      <c r="A10" s="721" t="s">
        <v>672</v>
      </c>
      <c r="B10" s="722"/>
      <c r="C10" s="722"/>
      <c r="D10" s="722"/>
      <c r="E10" s="722"/>
      <c r="F10" s="722"/>
      <c r="G10" s="722"/>
      <c r="H10" s="722"/>
      <c r="I10" s="723"/>
      <c r="J10" s="724"/>
      <c r="K10" s="426" t="s">
        <v>272</v>
      </c>
      <c r="L10" s="426"/>
      <c r="M10" s="426"/>
      <c r="N10" s="426"/>
    </row>
    <row r="11" spans="1:15" ht="12" customHeight="1" x14ac:dyDescent="0.25">
      <c r="A11" s="724"/>
      <c r="B11" s="725"/>
      <c r="C11" s="725"/>
      <c r="D11" s="725"/>
      <c r="E11" s="725"/>
      <c r="F11" s="725"/>
      <c r="G11" s="725"/>
      <c r="H11" s="725"/>
      <c r="I11" s="726"/>
      <c r="J11" s="724"/>
      <c r="K11" s="730" t="s">
        <v>77</v>
      </c>
      <c r="L11" s="730"/>
      <c r="M11" s="730" t="s">
        <v>829</v>
      </c>
      <c r="N11" s="730"/>
    </row>
    <row r="12" spans="1:15" s="6" customFormat="1" ht="16.5" customHeight="1" x14ac:dyDescent="0.3">
      <c r="A12" s="727"/>
      <c r="B12" s="728"/>
      <c r="C12" s="728"/>
      <c r="D12" s="728"/>
      <c r="E12" s="728"/>
      <c r="F12" s="728"/>
      <c r="G12" s="728"/>
      <c r="H12" s="728"/>
      <c r="I12" s="729"/>
      <c r="J12" s="724"/>
      <c r="K12" s="731">
        <f>'Mois9-DEP'!M12+1</f>
        <v>1</v>
      </c>
      <c r="L12" s="731"/>
      <c r="M12" s="751"/>
      <c r="N12" s="924"/>
    </row>
    <row r="13" spans="1:15" s="6" customFormat="1" ht="29.15" customHeight="1" x14ac:dyDescent="0.3">
      <c r="A13" s="747"/>
      <c r="B13" s="747"/>
      <c r="C13" s="747"/>
      <c r="D13" s="747"/>
      <c r="E13" s="747"/>
      <c r="F13" s="747"/>
      <c r="G13" s="747"/>
      <c r="H13" s="747"/>
      <c r="I13" s="747"/>
      <c r="J13" s="747"/>
      <c r="K13" s="747"/>
      <c r="L13" s="747"/>
      <c r="M13" s="747"/>
      <c r="N13" s="747"/>
    </row>
    <row r="14" spans="1:15" s="6" customFormat="1" ht="23.9" customHeight="1" x14ac:dyDescent="0.3">
      <c r="A14" s="746" t="s">
        <v>256</v>
      </c>
      <c r="B14" s="746"/>
      <c r="C14" s="746"/>
      <c r="D14" s="746"/>
      <c r="E14" s="746"/>
      <c r="F14" s="746"/>
      <c r="G14" s="746"/>
      <c r="H14" s="746"/>
      <c r="I14" s="746"/>
      <c r="J14" s="746"/>
      <c r="K14" s="746"/>
      <c r="L14" s="746"/>
      <c r="M14" s="746"/>
      <c r="N14" s="746"/>
      <c r="O14" s="128"/>
    </row>
    <row r="15" spans="1:15" s="6" customFormat="1" ht="12.25" customHeight="1" x14ac:dyDescent="0.3">
      <c r="A15" s="680" t="s">
        <v>264</v>
      </c>
      <c r="B15" s="681"/>
      <c r="C15" s="681"/>
      <c r="D15" s="681"/>
      <c r="E15" s="716"/>
      <c r="F15" s="717"/>
      <c r="G15" s="717"/>
      <c r="H15" s="717"/>
      <c r="I15" s="717"/>
      <c r="J15" s="677" t="e" vm="3">
        <v>#VALUE!</v>
      </c>
      <c r="K15" s="677"/>
      <c r="L15" s="677"/>
      <c r="M15" s="678"/>
      <c r="N15" s="194"/>
      <c r="O15" s="128"/>
    </row>
    <row r="16" spans="1:15" s="6" customFormat="1" ht="15.75" customHeight="1" thickBot="1" x14ac:dyDescent="0.35">
      <c r="A16" s="682"/>
      <c r="B16" s="683"/>
      <c r="C16" s="683"/>
      <c r="D16" s="683"/>
      <c r="E16" s="718" t="s">
        <v>257</v>
      </c>
      <c r="F16" s="719"/>
      <c r="G16" s="719"/>
      <c r="H16" s="719"/>
      <c r="I16" s="719"/>
      <c r="J16" s="686" t="s">
        <v>720</v>
      </c>
      <c r="K16" s="687"/>
      <c r="L16" s="687"/>
      <c r="M16" s="687"/>
      <c r="N16" s="195"/>
      <c r="O16" s="128"/>
    </row>
    <row r="17" spans="1:15" s="6" customFormat="1" ht="12.25" customHeight="1" x14ac:dyDescent="0.3">
      <c r="A17" s="189"/>
      <c r="B17" s="150"/>
      <c r="C17" s="150"/>
      <c r="D17" s="190"/>
      <c r="E17" s="191"/>
      <c r="F17" s="150"/>
      <c r="G17" s="150" t="e" vm="3">
        <v>#VALUE!</v>
      </c>
      <c r="H17" s="150" t="e" vm="3">
        <v>#VALUE!</v>
      </c>
      <c r="I17" s="190"/>
      <c r="J17" s="191"/>
      <c r="K17" s="193"/>
      <c r="L17" s="293"/>
      <c r="M17" s="294" t="e" vm="3">
        <v>#VALUE!</v>
      </c>
      <c r="N17" s="191"/>
      <c r="O17" s="128"/>
    </row>
    <row r="18" spans="1:15" s="6" customFormat="1" ht="68.5" customHeight="1" x14ac:dyDescent="0.3">
      <c r="A18" s="188" t="s">
        <v>258</v>
      </c>
      <c r="B18" s="150" t="s">
        <v>368</v>
      </c>
      <c r="C18" s="150" t="s">
        <v>365</v>
      </c>
      <c r="D18" s="190" t="s">
        <v>366</v>
      </c>
      <c r="E18" s="191" t="s">
        <v>448</v>
      </c>
      <c r="F18" s="150" t="s">
        <v>830</v>
      </c>
      <c r="G18" s="150" t="s">
        <v>553</v>
      </c>
      <c r="H18" s="150" t="s">
        <v>425</v>
      </c>
      <c r="I18" s="190" t="s">
        <v>261</v>
      </c>
      <c r="J18" s="290" t="s">
        <v>554</v>
      </c>
      <c r="K18" s="34" t="s">
        <v>555</v>
      </c>
      <c r="L18" s="150" t="s">
        <v>556</v>
      </c>
      <c r="M18" s="190" t="s">
        <v>744</v>
      </c>
      <c r="N18" s="192" t="s">
        <v>367</v>
      </c>
      <c r="O18" s="128"/>
    </row>
    <row r="19" spans="1:15" s="6" customFormat="1" ht="23.9" customHeight="1" x14ac:dyDescent="0.3">
      <c r="A19" s="209" cm="1">
        <f t="array" ref="A19:A21">ROW()-ROW(A19:A21)-1</f>
        <v>-1</v>
      </c>
      <c r="B19" s="210"/>
      <c r="C19" s="210"/>
      <c r="D19" s="263"/>
      <c r="E19" s="203"/>
      <c r="F19" s="205"/>
      <c r="G19" s="151"/>
      <c r="H19" s="204"/>
      <c r="I19" s="199" t="str" cm="1">
        <f t="array" ref="I19:I21">IF((G19:G21&lt;&gt;"")*(H19:H21&lt;&gt;""), G19:G21 * H19:H21, "")</f>
        <v/>
      </c>
      <c r="J19" s="201"/>
      <c r="K19" s="151"/>
      <c r="L19" s="151"/>
      <c r="M19" s="199" t="str" cm="1">
        <f t="array" ref="M19:M21">IF((I19:I21&lt;&gt;"")+(J19:J21&lt;&gt;"")+(K19:K21&lt;&gt;"")+(L19:L21&lt;&gt;""), IFERROR(I19:I21*1,0) - (IFERROR(J19:J21*1,0) + IFERROR(K19:K21*1,0) + IFERROR(L19:L21*1,0)),"")</f>
        <v/>
      </c>
      <c r="N19" s="237"/>
      <c r="O19" s="128"/>
    </row>
    <row r="20" spans="1:15" s="6" customFormat="1" ht="23.9" customHeight="1" x14ac:dyDescent="0.3">
      <c r="A20" s="209">
        <v>-2</v>
      </c>
      <c r="B20" s="210"/>
      <c r="C20" s="210"/>
      <c r="D20" s="263"/>
      <c r="E20" s="203"/>
      <c r="F20" s="205"/>
      <c r="G20" s="151"/>
      <c r="H20" s="204"/>
      <c r="I20" s="199" t="str">
        <v/>
      </c>
      <c r="J20" s="201"/>
      <c r="K20" s="151"/>
      <c r="L20" s="151"/>
      <c r="M20" s="199" t="str">
        <v/>
      </c>
      <c r="N20" s="237"/>
      <c r="O20" s="128"/>
    </row>
    <row r="21" spans="1:15" s="6" customFormat="1" ht="23.9" customHeight="1" x14ac:dyDescent="0.3">
      <c r="A21" s="209">
        <v>-3</v>
      </c>
      <c r="B21" s="210"/>
      <c r="C21" s="210"/>
      <c r="D21" s="263"/>
      <c r="E21" s="203"/>
      <c r="F21" s="205"/>
      <c r="G21" s="151"/>
      <c r="H21" s="204"/>
      <c r="I21" s="199" t="str">
        <v/>
      </c>
      <c r="J21" s="201"/>
      <c r="K21" s="151"/>
      <c r="L21" s="151"/>
      <c r="M21" s="199" t="str">
        <v/>
      </c>
      <c r="N21" s="237"/>
      <c r="O21" s="128"/>
    </row>
    <row r="22" spans="1:15" s="6" customFormat="1" ht="23.9" customHeight="1" x14ac:dyDescent="0.3">
      <c r="A22" s="757" t="s">
        <v>136</v>
      </c>
      <c r="B22" s="758"/>
      <c r="C22" s="758"/>
      <c r="D22" s="758"/>
      <c r="E22" s="758"/>
      <c r="F22" s="758"/>
      <c r="G22" s="758"/>
      <c r="H22" s="759"/>
      <c r="I22" s="219">
        <f>SUM(I19:I21)</f>
        <v>0</v>
      </c>
      <c r="J22" s="757" t="s">
        <v>136</v>
      </c>
      <c r="K22" s="758"/>
      <c r="L22" s="759"/>
      <c r="M22" s="219">
        <f>SUM(M19:M21)</f>
        <v>0</v>
      </c>
      <c r="N22" s="200"/>
      <c r="O22" s="128"/>
    </row>
    <row r="23" spans="1:15" s="6" customFormat="1" ht="63" customHeight="1" x14ac:dyDescent="0.3">
      <c r="A23" s="761"/>
      <c r="B23" s="761"/>
      <c r="C23" s="761"/>
      <c r="D23" s="761"/>
      <c r="E23" s="761"/>
      <c r="F23" s="761"/>
      <c r="G23" s="761"/>
      <c r="H23" s="761"/>
      <c r="I23" s="761"/>
      <c r="J23" s="761"/>
      <c r="K23" s="761"/>
      <c r="L23" s="761"/>
      <c r="M23" s="761"/>
      <c r="N23" s="761"/>
      <c r="O23" s="128"/>
    </row>
    <row r="24" spans="1:15" s="6" customFormat="1" ht="27.65" customHeight="1" x14ac:dyDescent="0.3">
      <c r="A24" s="760"/>
      <c r="B24" s="760"/>
      <c r="C24" s="760"/>
      <c r="D24" s="760"/>
      <c r="E24" s="760"/>
      <c r="F24" s="760"/>
      <c r="G24" s="760"/>
      <c r="H24" s="760"/>
      <c r="I24" s="760"/>
      <c r="J24" s="760"/>
      <c r="K24" s="760"/>
      <c r="L24" s="760"/>
      <c r="M24" s="760"/>
      <c r="N24" s="760"/>
      <c r="O24" s="128"/>
    </row>
    <row r="25" spans="1:15" ht="12.25" customHeight="1" x14ac:dyDescent="0.25">
      <c r="A25" s="680" t="s">
        <v>263</v>
      </c>
      <c r="B25" s="681"/>
      <c r="C25" s="681"/>
      <c r="D25" s="681"/>
      <c r="E25" s="679"/>
      <c r="F25" s="679"/>
      <c r="G25" s="679"/>
      <c r="H25" s="679"/>
      <c r="I25" s="679"/>
      <c r="J25" s="677" t="e" vm="3">
        <v>#VALUE!</v>
      </c>
      <c r="K25" s="677"/>
      <c r="L25" s="677"/>
      <c r="M25" s="678"/>
      <c r="N25" s="211"/>
    </row>
    <row r="26" spans="1:15" ht="12.25" customHeight="1" thickBot="1" x14ac:dyDescent="0.3">
      <c r="A26" s="682"/>
      <c r="B26" s="683"/>
      <c r="C26" s="683"/>
      <c r="D26" s="683"/>
      <c r="E26" s="684" t="s">
        <v>257</v>
      </c>
      <c r="F26" s="685"/>
      <c r="G26" s="685"/>
      <c r="H26" s="685"/>
      <c r="I26" s="685"/>
      <c r="J26" s="686" t="s">
        <v>720</v>
      </c>
      <c r="K26" s="687"/>
      <c r="L26" s="687"/>
      <c r="M26" s="687"/>
      <c r="N26" s="195"/>
    </row>
    <row r="27" spans="1:15" ht="12.25" customHeight="1" x14ac:dyDescent="0.25">
      <c r="A27" s="292"/>
      <c r="B27" s="291" t="e" vm="3">
        <v>#VALUE!</v>
      </c>
      <c r="C27" s="291" t="e" vm="3">
        <v>#VALUE!</v>
      </c>
      <c r="D27" s="213"/>
      <c r="E27" s="191" t="e" vm="3">
        <v>#VALUE!</v>
      </c>
      <c r="F27" s="150" t="e" vm="3">
        <v>#VALUE!</v>
      </c>
      <c r="G27" s="150"/>
      <c r="H27" s="150" t="e" vm="3">
        <v>#VALUE!</v>
      </c>
      <c r="I27" s="214"/>
      <c r="J27" s="215"/>
      <c r="K27" s="212"/>
      <c r="L27" s="212"/>
      <c r="M27" s="190" t="e" vm="3">
        <v>#VALUE!</v>
      </c>
      <c r="N27" s="191"/>
    </row>
    <row r="28" spans="1:15" ht="69" customHeight="1" x14ac:dyDescent="0.25">
      <c r="A28" s="189" t="s">
        <v>258</v>
      </c>
      <c r="B28" s="150" t="s">
        <v>551</v>
      </c>
      <c r="C28" s="150" t="s">
        <v>78</v>
      </c>
      <c r="D28" s="190" t="s">
        <v>259</v>
      </c>
      <c r="E28" s="191" t="s">
        <v>552</v>
      </c>
      <c r="F28" s="150" t="s">
        <v>831</v>
      </c>
      <c r="G28" s="150" t="s">
        <v>370</v>
      </c>
      <c r="H28" s="150" t="s">
        <v>557</v>
      </c>
      <c r="I28" s="190" t="s">
        <v>261</v>
      </c>
      <c r="J28" s="290" t="s">
        <v>554</v>
      </c>
      <c r="K28" s="34" t="s">
        <v>555</v>
      </c>
      <c r="L28" s="150" t="s">
        <v>556</v>
      </c>
      <c r="M28" s="190" t="s">
        <v>744</v>
      </c>
      <c r="N28" s="191" t="s">
        <v>260</v>
      </c>
    </row>
    <row r="29" spans="1:15" ht="23.9" customHeight="1" x14ac:dyDescent="0.25">
      <c r="A29" s="209" cm="1">
        <f t="array" ref="A29:A31">ROW()-ROW(A29:A31)-1</f>
        <v>-1</v>
      </c>
      <c r="B29" s="210"/>
      <c r="C29" s="210"/>
      <c r="D29" s="263"/>
      <c r="E29" s="216"/>
      <c r="F29" s="205"/>
      <c r="G29" s="327"/>
      <c r="H29" s="326"/>
      <c r="I29" s="217" t="str" cm="1">
        <f t="array" ref="I29:I31">IF((G29:G31&lt;&gt;"")*(H29:H31&lt;&gt;""), G29:G31 * H29:H31, "")</f>
        <v/>
      </c>
      <c r="J29" s="201"/>
      <c r="K29" s="151"/>
      <c r="L29" s="151"/>
      <c r="M29" s="217" t="str" cm="1">
        <f t="array" ref="M29:M31">IF((I29:I31&lt;&gt;"")+(J29:J31&lt;&gt;"")+(K29:K31&lt;&gt;"")+(L29:L31&lt;&gt;""), IFERROR(I29:I31*1,0) - (IFERROR(J29:J31*1,0) + IFERROR(K29:K31*1,0) + IFERROR(L29:L31*1,0)),"")</f>
        <v/>
      </c>
      <c r="N29" s="238"/>
    </row>
    <row r="30" spans="1:15" ht="23.9" customHeight="1" x14ac:dyDescent="0.25">
      <c r="A30" s="209">
        <v>-2</v>
      </c>
      <c r="B30" s="210"/>
      <c r="C30" s="210"/>
      <c r="D30" s="263"/>
      <c r="E30" s="216"/>
      <c r="F30" s="205"/>
      <c r="G30" s="327"/>
      <c r="H30" s="326"/>
      <c r="I30" s="217" t="str">
        <v/>
      </c>
      <c r="J30" s="201"/>
      <c r="K30" s="151"/>
      <c r="L30" s="151"/>
      <c r="M30" s="217" t="str">
        <v/>
      </c>
      <c r="N30" s="238"/>
    </row>
    <row r="31" spans="1:15" ht="23.9" customHeight="1" x14ac:dyDescent="0.25">
      <c r="A31" s="209">
        <v>-3</v>
      </c>
      <c r="B31" s="210"/>
      <c r="C31" s="210"/>
      <c r="D31" s="263"/>
      <c r="E31" s="216"/>
      <c r="F31" s="205"/>
      <c r="G31" s="327"/>
      <c r="H31" s="326"/>
      <c r="I31" s="217" t="str">
        <v/>
      </c>
      <c r="J31" s="201"/>
      <c r="K31" s="151"/>
      <c r="L31" s="151"/>
      <c r="M31" s="217" t="str">
        <v/>
      </c>
      <c r="N31" s="238"/>
    </row>
    <row r="32" spans="1:15" ht="23.9" customHeight="1" x14ac:dyDescent="0.25">
      <c r="A32" s="754" t="s">
        <v>136</v>
      </c>
      <c r="B32" s="755"/>
      <c r="C32" s="755"/>
      <c r="D32" s="755"/>
      <c r="E32" s="755"/>
      <c r="F32" s="755"/>
      <c r="G32" s="755"/>
      <c r="H32" s="756"/>
      <c r="I32" s="219">
        <f>SUM(I29:I31)</f>
        <v>0</v>
      </c>
      <c r="J32" s="754" t="s">
        <v>136</v>
      </c>
      <c r="K32" s="755"/>
      <c r="L32" s="756"/>
      <c r="M32" s="219">
        <f>SUM(M29:M31)</f>
        <v>0</v>
      </c>
      <c r="N32" s="218"/>
    </row>
    <row r="33" spans="1:16" ht="9.65" customHeight="1" x14ac:dyDescent="0.25">
      <c r="A33" s="753"/>
      <c r="B33" s="753"/>
      <c r="C33" s="753"/>
      <c r="D33" s="753"/>
      <c r="E33" s="753"/>
      <c r="F33" s="753"/>
      <c r="G33" s="753"/>
      <c r="H33" s="753"/>
      <c r="I33" s="753"/>
      <c r="J33" s="753"/>
      <c r="K33" s="753"/>
      <c r="L33" s="753"/>
      <c r="M33" s="753"/>
      <c r="N33" s="753"/>
    </row>
    <row r="34" spans="1:16" ht="22.4" customHeight="1" x14ac:dyDescent="0.25">
      <c r="A34" s="666" t="s">
        <v>9</v>
      </c>
      <c r="B34" s="666"/>
      <c r="C34" s="667"/>
      <c r="D34" s="668"/>
      <c r="E34" s="669"/>
      <c r="F34" s="670"/>
      <c r="G34" s="740" t="s">
        <v>558</v>
      </c>
      <c r="H34" s="741"/>
      <c r="I34" s="741"/>
      <c r="J34" s="741"/>
      <c r="K34" s="741"/>
      <c r="L34" s="741"/>
      <c r="M34" s="741"/>
      <c r="N34" s="741"/>
    </row>
    <row r="35" spans="1:16" ht="7.4" customHeight="1" x14ac:dyDescent="0.25">
      <c r="A35" s="666"/>
      <c r="B35" s="666"/>
      <c r="C35" s="666"/>
      <c r="D35" s="666"/>
      <c r="E35" s="666"/>
      <c r="F35" s="666"/>
      <c r="G35" s="666"/>
      <c r="H35" s="666"/>
      <c r="I35" s="666"/>
      <c r="J35" s="666"/>
      <c r="K35" s="666"/>
      <c r="L35" s="666"/>
      <c r="M35" s="666"/>
      <c r="N35" s="666"/>
    </row>
    <row r="36" spans="1:16" s="9" customFormat="1" ht="23.9" customHeight="1" x14ac:dyDescent="0.35">
      <c r="A36" s="671" t="s">
        <v>665</v>
      </c>
      <c r="B36" s="672"/>
      <c r="C36" s="672"/>
      <c r="D36" s="672"/>
      <c r="E36" s="672"/>
      <c r="F36" s="672"/>
      <c r="G36" s="672"/>
      <c r="H36" s="672"/>
      <c r="I36" s="673"/>
      <c r="J36" s="673"/>
      <c r="K36" s="673"/>
      <c r="L36" s="673"/>
      <c r="M36" s="673"/>
      <c r="N36" s="673"/>
    </row>
    <row r="37" spans="1:16" s="9" customFormat="1" ht="26.15" customHeight="1" thickBot="1" x14ac:dyDescent="0.4">
      <c r="A37" s="674" t="s">
        <v>262</v>
      </c>
      <c r="B37" s="675"/>
      <c r="C37" s="675"/>
      <c r="D37" s="675"/>
      <c r="E37" s="675"/>
      <c r="F37" s="675"/>
      <c r="G37" s="675"/>
      <c r="H37" s="675"/>
      <c r="I37" s="675"/>
      <c r="J37" s="675"/>
      <c r="K37" s="675"/>
      <c r="L37" s="675"/>
      <c r="M37" s="675"/>
      <c r="N37" s="676"/>
    </row>
    <row r="38" spans="1:16" s="9" customFormat="1" ht="24" customHeight="1" x14ac:dyDescent="0.35">
      <c r="A38" s="663" t="s">
        <v>259</v>
      </c>
      <c r="B38" s="664"/>
      <c r="C38" s="665"/>
      <c r="D38" s="660" t="s">
        <v>844</v>
      </c>
      <c r="E38" s="662"/>
      <c r="F38" s="661"/>
      <c r="G38" s="660" t="s">
        <v>845</v>
      </c>
      <c r="H38" s="662"/>
      <c r="I38" s="661"/>
      <c r="J38" s="660" t="s">
        <v>747</v>
      </c>
      <c r="K38" s="662"/>
      <c r="L38" s="661"/>
      <c r="M38" s="660" t="s">
        <v>136</v>
      </c>
      <c r="N38" s="661"/>
    </row>
    <row r="39" spans="1:16" s="9" customFormat="1" ht="15.75" customHeight="1" x14ac:dyDescent="0.35">
      <c r="A39" s="713" t="str">
        <f>RefMenu!B18</f>
        <v>Analyse diagnostique</v>
      </c>
      <c r="B39" s="714"/>
      <c r="C39" s="715"/>
      <c r="D39" s="994">
        <f>SUMIF(D19:D21,$A39,J19:J21)+SUMIF(D19:D21,$A39,L19:L21)*N(Données_Projet!D24)+SUMIF(D29:D31,$A39,J29:J31)+SUMIF(D29:D31,$A39,L29:L31)*N(Données_Projet!D24)</f>
        <v>0</v>
      </c>
      <c r="E39" s="995"/>
      <c r="F39" s="996"/>
      <c r="G39" s="994">
        <f>SUMIF(D19:D21,$A39,K19:K21)+SUMIF(D19:D21,$A39,L19:L21)*N(Données_Projet!D25)+SUMIF(D29:D31,$A39,K29:K31)+SUMIF(D29:D31,$A39,L29:L31)*N(Données_Projet!D25)</f>
        <v>0</v>
      </c>
      <c r="H39" s="995"/>
      <c r="I39" s="996"/>
      <c r="J39" s="997">
        <f>SUMIF(D19:D21,$A39,M19:M21)+SUMIF(D29:D31,$A39,M29:M31)</f>
        <v>0</v>
      </c>
      <c r="K39" s="998"/>
      <c r="L39" s="999"/>
      <c r="M39" s="997">
        <f>SUM(D39:L39)</f>
        <v>0</v>
      </c>
      <c r="N39" s="999"/>
    </row>
    <row r="40" spans="1:16" s="9" customFormat="1" ht="15.65" customHeight="1" x14ac:dyDescent="0.35">
      <c r="A40" s="713" t="str">
        <f>RefMenu!B19</f>
        <v>Implantation du SGE</v>
      </c>
      <c r="B40" s="714"/>
      <c r="C40" s="715"/>
      <c r="D40" s="994">
        <f>SUMIF(D19:D21,$A40,J19:J21)+SUMIF(D19:D21,$A40,L19:L21)*N(Données_Projet!D24)+SUMIF(D29:D31,$A40,J29:J31)+SUMIF(D29:D31,$A40,L29:L31)*N(Données_Projet!D24)</f>
        <v>0</v>
      </c>
      <c r="E40" s="995"/>
      <c r="F40" s="996"/>
      <c r="G40" s="994">
        <f>SUMIF(D19:D21,$A40,K19:K21)+SUMIF(D19:D21,$A40,L19:L21)*N(Données_Projet!D25)+SUMIF(D29:D31,$A40,K29:K31)+SUMIF(D29:D31,$A40,L29:L31)*N(Données_Projet!D25)</f>
        <v>0</v>
      </c>
      <c r="H40" s="995"/>
      <c r="I40" s="996"/>
      <c r="J40" s="997">
        <f>SUMIF(D19:D21,$A40,M19:M21)+SUMIF(D29:D31,$A40,M29:M31)</f>
        <v>0</v>
      </c>
      <c r="K40" s="998"/>
      <c r="L40" s="999"/>
      <c r="M40" s="997">
        <f t="shared" ref="M40:M43" si="0">SUM(D40:L40)</f>
        <v>0</v>
      </c>
      <c r="N40" s="999"/>
    </row>
    <row r="41" spans="1:16" s="9" customFormat="1" ht="19.399999999999999" customHeight="1" x14ac:dyDescent="0.35">
      <c r="A41" s="713" t="str">
        <f>RefMenu!B20</f>
        <v>Implantation du SIGE</v>
      </c>
      <c r="B41" s="714"/>
      <c r="C41" s="715"/>
      <c r="D41" s="994">
        <f>SUMIF(D19:D21,$A41,J19:J21)+SUMIF(D19:D21,$A41,L19:L21)*N(Données_Projet!D24)+SUMIF(D29:D31,$A41,J29:J31)+SUMIF(D29:D31,$A41,L29:L31)*N(Données_Projet!D24)</f>
        <v>0</v>
      </c>
      <c r="E41" s="995"/>
      <c r="F41" s="996"/>
      <c r="G41" s="994">
        <f>SUMIF(D19:D21,$A41,K19:K21)+SUMIF(D19:D21,$A41,L19:L21)*N(Données_Projet!D25)+SUMIF(D29:D31,$A41,K29:K31)+SUMIF(D29:D31,$A41,L29:L31)*N(Données_Projet!D25)</f>
        <v>0</v>
      </c>
      <c r="H41" s="995"/>
      <c r="I41" s="996"/>
      <c r="J41" s="997">
        <f>SUMIF(D19:D21,$A41,M19:M21)+SUMIF(D29:D31,$A41,M29:M31)</f>
        <v>0</v>
      </c>
      <c r="K41" s="998"/>
      <c r="L41" s="999"/>
      <c r="M41" s="997">
        <f t="shared" si="0"/>
        <v>0</v>
      </c>
      <c r="N41" s="999"/>
    </row>
    <row r="42" spans="1:16" s="9" customFormat="1" ht="19.399999999999999" customHeight="1" x14ac:dyDescent="0.35">
      <c r="A42" s="689" t="str">
        <f>RefMenu!B21</f>
        <v>Consultant de l'énergie</v>
      </c>
      <c r="B42" s="690"/>
      <c r="C42" s="691"/>
      <c r="D42" s="994">
        <f>SUMIF(D19:D21,$A42,J19:J21)+SUMIF(D19:D21,$A42,L19:L21)*N(Données_Projet!D24)+SUMIF(D29:D31,$A42,J29:J31)+SUMIF(D29:D31,$A42,L29:L31)*N(Données_Projet!D24)</f>
        <v>0</v>
      </c>
      <c r="E42" s="995"/>
      <c r="F42" s="996"/>
      <c r="G42" s="994">
        <f>SUMIF(D19:D21,$A42,K19:K21)+SUMIF(D19:D21,$A42,L19:L21)*N(Données_Projet!D25)+SUMIF(D29:D31,$A42,K29:K31)+SUMIF(D29:D31,$A42,L29:L31)*N(Données_Projet!D25)</f>
        <v>0</v>
      </c>
      <c r="H42" s="995"/>
      <c r="I42" s="996"/>
      <c r="J42" s="997">
        <f>SUMIF(D19:D21,$A42,M19:M21)+SUMIF(D29:D31,$A42,M29:M31)</f>
        <v>0</v>
      </c>
      <c r="K42" s="998"/>
      <c r="L42" s="999"/>
      <c r="M42" s="997">
        <f>SUM(D42:L42)</f>
        <v>0</v>
      </c>
      <c r="N42" s="999"/>
    </row>
    <row r="43" spans="1:16" s="9" customFormat="1" ht="19.399999999999999" customHeight="1" x14ac:dyDescent="0.35">
      <c r="A43" s="710" t="str">
        <f>RefMenu!B22</f>
        <v>Mesurage et vérification</v>
      </c>
      <c r="B43" s="711"/>
      <c r="C43" s="712"/>
      <c r="D43" s="985">
        <f>SUMIF(D19:D21,$A43,J19:J21)+SUMIF(D19:D21,$A43,L19:L21)*N(Données_Projet!D24)+SUMIF(D29:D31,$A43,J29:J31)+SUMIF(D29:D31,$A43,L29:L31)*N(Données_Projet!D24)</f>
        <v>0</v>
      </c>
      <c r="E43" s="986"/>
      <c r="F43" s="987"/>
      <c r="G43" s="985">
        <f>SUMIF(D19:D21,$A43,K19:K21)+SUMIF(D19:D21,$A43,L19:L21)*N(Données_Projet!D25)+SUMIF(D29:D31,$A43,K29:K31)+SUMIF(D29:D31,$A43,L29:L31)*N(Données_Projet!D25)</f>
        <v>0</v>
      </c>
      <c r="H43" s="986"/>
      <c r="I43" s="987"/>
      <c r="J43" s="988">
        <f>SUMIF(D19:D21,$A43,M19:M21)+SUMIF(D29:D31,$A43,M29:M31)</f>
        <v>0</v>
      </c>
      <c r="K43" s="989"/>
      <c r="L43" s="990"/>
      <c r="M43" s="988">
        <f t="shared" si="0"/>
        <v>0</v>
      </c>
      <c r="N43" s="990"/>
    </row>
    <row r="44" spans="1:16" s="9" customFormat="1" ht="19.399999999999999" customHeight="1" x14ac:dyDescent="0.35">
      <c r="A44" s="701" t="s">
        <v>136</v>
      </c>
      <c r="B44" s="702"/>
      <c r="C44" s="703"/>
      <c r="D44" s="991">
        <f>SUM(D39:F43)</f>
        <v>0</v>
      </c>
      <c r="E44" s="992"/>
      <c r="F44" s="993"/>
      <c r="G44" s="991">
        <f t="shared" ref="G44" si="1">SUM(G39:I43)</f>
        <v>0</v>
      </c>
      <c r="H44" s="992"/>
      <c r="I44" s="993"/>
      <c r="J44" s="991">
        <f>SUM(J39:L43)</f>
        <v>0</v>
      </c>
      <c r="K44" s="992"/>
      <c r="L44" s="993"/>
      <c r="M44" s="991">
        <f>SUM(M39:N43)</f>
        <v>0</v>
      </c>
      <c r="N44" s="993"/>
    </row>
    <row r="45" spans="1:16" s="9" customFormat="1" ht="19.399999999999999" customHeight="1" x14ac:dyDescent="0.35">
      <c r="A45" s="688" t="s">
        <v>861</v>
      </c>
      <c r="B45" s="688"/>
      <c r="C45" s="688"/>
      <c r="D45" s="688"/>
      <c r="E45" s="688"/>
      <c r="F45" s="688"/>
      <c r="G45" s="688"/>
      <c r="H45" s="688"/>
      <c r="I45" s="688"/>
      <c r="J45" s="688"/>
      <c r="K45" s="688"/>
      <c r="L45" s="688"/>
      <c r="M45" s="688"/>
      <c r="N45" s="688"/>
    </row>
    <row r="46" spans="1:16" s="9" customFormat="1" ht="19.399999999999999" customHeight="1" x14ac:dyDescent="0.3">
      <c r="A46" s="6"/>
      <c r="B46" s="7"/>
      <c r="C46" s="7"/>
      <c r="D46" s="8"/>
      <c r="E46" s="8"/>
      <c r="F46" s="10"/>
      <c r="G46" s="10"/>
      <c r="H46" s="7"/>
      <c r="I46" s="7"/>
      <c r="J46" s="7"/>
      <c r="K46" s="7"/>
      <c r="L46" s="7"/>
      <c r="M46" s="7"/>
      <c r="N46" s="8"/>
    </row>
    <row r="47" spans="1:16" s="9" customFormat="1" ht="17.5" customHeight="1" x14ac:dyDescent="0.3">
      <c r="A47" s="6"/>
      <c r="B47" s="7"/>
      <c r="C47" s="7"/>
      <c r="D47" s="8"/>
      <c r="E47" s="8"/>
      <c r="F47" s="10"/>
      <c r="G47" s="10"/>
      <c r="H47" s="7"/>
      <c r="I47" s="7"/>
      <c r="J47" s="7"/>
      <c r="K47" s="7"/>
      <c r="L47" s="7"/>
      <c r="M47" s="7"/>
      <c r="N47" s="8"/>
    </row>
    <row r="48" spans="1:16" s="9" customFormat="1" ht="23.9" customHeight="1" x14ac:dyDescent="0.3">
      <c r="A48" s="6"/>
      <c r="B48" s="7"/>
      <c r="C48" s="7"/>
      <c r="D48" s="8"/>
      <c r="E48" s="8"/>
      <c r="F48" s="10"/>
      <c r="G48" s="10"/>
      <c r="H48" s="7"/>
      <c r="I48" s="7"/>
      <c r="J48" s="7"/>
      <c r="K48" s="7"/>
      <c r="L48" s="7"/>
      <c r="M48" s="7"/>
      <c r="N48" s="8"/>
      <c r="P48" s="14"/>
    </row>
    <row r="49" spans="1:16" s="9" customFormat="1" ht="19.5" customHeight="1" x14ac:dyDescent="0.3">
      <c r="A49" s="6"/>
      <c r="B49" s="7"/>
      <c r="C49" s="7"/>
      <c r="D49" s="8"/>
      <c r="E49" s="8"/>
      <c r="F49" s="10"/>
      <c r="G49" s="10"/>
      <c r="H49" s="7"/>
      <c r="I49" s="7"/>
      <c r="J49" s="7"/>
      <c r="K49" s="7"/>
      <c r="L49" s="7"/>
      <c r="M49" s="7"/>
      <c r="N49" s="8"/>
      <c r="P49" s="14"/>
    </row>
    <row r="50" spans="1:16" s="9" customFormat="1" ht="19.5" customHeight="1" x14ac:dyDescent="0.3">
      <c r="A50" s="6"/>
      <c r="B50" s="7"/>
      <c r="C50" s="7"/>
      <c r="D50" s="8"/>
      <c r="E50" s="8"/>
      <c r="F50" s="10"/>
      <c r="G50" s="10"/>
      <c r="H50" s="7"/>
      <c r="I50" s="7"/>
      <c r="J50" s="7"/>
      <c r="K50" s="7"/>
      <c r="L50" s="7"/>
      <c r="M50" s="7"/>
      <c r="N50" s="8"/>
      <c r="P50" s="14"/>
    </row>
    <row r="51" spans="1:16" s="9" customFormat="1" ht="19.5" customHeight="1" x14ac:dyDescent="0.3">
      <c r="A51" s="6"/>
      <c r="B51" s="7"/>
      <c r="C51" s="7"/>
      <c r="D51" s="8"/>
      <c r="E51" s="8"/>
      <c r="F51" s="10"/>
      <c r="G51" s="10"/>
      <c r="H51" s="7"/>
      <c r="I51" s="7"/>
      <c r="J51" s="7"/>
      <c r="K51" s="7"/>
      <c r="L51" s="7"/>
      <c r="M51" s="7"/>
      <c r="N51" s="8"/>
      <c r="P51" s="14"/>
    </row>
  </sheetData>
  <sheetProtection password="E9A8" sheet="1" formatRows="0" insertRows="0"/>
  <mergeCells count="88">
    <mergeCell ref="A5:F5"/>
    <mergeCell ref="A6:F6"/>
    <mergeCell ref="J7:L7"/>
    <mergeCell ref="M7:N8"/>
    <mergeCell ref="G5:I5"/>
    <mergeCell ref="J5:L5"/>
    <mergeCell ref="M5:N6"/>
    <mergeCell ref="G6:I6"/>
    <mergeCell ref="J6:L6"/>
    <mergeCell ref="J8:L8"/>
    <mergeCell ref="G7:I7"/>
    <mergeCell ref="G8:I8"/>
    <mergeCell ref="A7:F7"/>
    <mergeCell ref="A8:F8"/>
    <mergeCell ref="A1:N1"/>
    <mergeCell ref="A2:D2"/>
    <mergeCell ref="E2:N2"/>
    <mergeCell ref="A3:N3"/>
    <mergeCell ref="A4:N4"/>
    <mergeCell ref="A9:N9"/>
    <mergeCell ref="A10:I12"/>
    <mergeCell ref="J10:J12"/>
    <mergeCell ref="K10:N10"/>
    <mergeCell ref="K11:L11"/>
    <mergeCell ref="M11:N11"/>
    <mergeCell ref="K12:L12"/>
    <mergeCell ref="M12:N12"/>
    <mergeCell ref="A13:N13"/>
    <mergeCell ref="A14:N14"/>
    <mergeCell ref="A15:D16"/>
    <mergeCell ref="E15:I15"/>
    <mergeCell ref="J15:M15"/>
    <mergeCell ref="E16:I16"/>
    <mergeCell ref="J16:M16"/>
    <mergeCell ref="A22:H22"/>
    <mergeCell ref="J22:L22"/>
    <mergeCell ref="A23:N23"/>
    <mergeCell ref="A24:N24"/>
    <mergeCell ref="A25:D26"/>
    <mergeCell ref="E25:I25"/>
    <mergeCell ref="J25:M25"/>
    <mergeCell ref="E26:I26"/>
    <mergeCell ref="J26:M26"/>
    <mergeCell ref="A32:H32"/>
    <mergeCell ref="J32:L32"/>
    <mergeCell ref="A33:N33"/>
    <mergeCell ref="A34:C34"/>
    <mergeCell ref="D34:F34"/>
    <mergeCell ref="G34:N34"/>
    <mergeCell ref="A35:N35"/>
    <mergeCell ref="A36:N36"/>
    <mergeCell ref="A37:N37"/>
    <mergeCell ref="A38:C38"/>
    <mergeCell ref="D38:F38"/>
    <mergeCell ref="G38:I38"/>
    <mergeCell ref="J38:L38"/>
    <mergeCell ref="M38:N38"/>
    <mergeCell ref="A40:C40"/>
    <mergeCell ref="D40:F40"/>
    <mergeCell ref="G40:I40"/>
    <mergeCell ref="J40:L40"/>
    <mergeCell ref="M40:N40"/>
    <mergeCell ref="A39:C39"/>
    <mergeCell ref="D39:F39"/>
    <mergeCell ref="G39:I39"/>
    <mergeCell ref="J39:L39"/>
    <mergeCell ref="M39:N39"/>
    <mergeCell ref="A42:C42"/>
    <mergeCell ref="D42:F42"/>
    <mergeCell ref="G42:I42"/>
    <mergeCell ref="J42:L42"/>
    <mergeCell ref="M42:N42"/>
    <mergeCell ref="A41:C41"/>
    <mergeCell ref="D41:F41"/>
    <mergeCell ref="G41:I41"/>
    <mergeCell ref="J41:L41"/>
    <mergeCell ref="M41:N41"/>
    <mergeCell ref="A45:N45"/>
    <mergeCell ref="A43:C43"/>
    <mergeCell ref="D43:F43"/>
    <mergeCell ref="G43:I43"/>
    <mergeCell ref="J43:L43"/>
    <mergeCell ref="M43:N43"/>
    <mergeCell ref="A44:C44"/>
    <mergeCell ref="D44:F44"/>
    <mergeCell ref="G44:I44"/>
    <mergeCell ref="J44:L44"/>
    <mergeCell ref="M44:N44"/>
  </mergeCells>
  <conditionalFormatting sqref="B19:C21 E19:H21 B29:C31 E29:H31 N29:N31">
    <cfRule type="expression" dxfId="305" priority="6">
      <formula>B19=""</formula>
    </cfRule>
  </conditionalFormatting>
  <conditionalFormatting sqref="D19:D21 D29:D31">
    <cfRule type="expression" dxfId="304" priority="1">
      <formula>AND(G19="",H19="",J19="",K19="",L19="")</formula>
    </cfRule>
    <cfRule type="expression" dxfId="303" priority="14">
      <formula>AND(I19&lt;&gt;0,D19="")</formula>
    </cfRule>
  </conditionalFormatting>
  <conditionalFormatting sqref="D34:F34">
    <cfRule type="expression" dxfId="302" priority="17">
      <formula>$D$34 =""</formula>
    </cfRule>
  </conditionalFormatting>
  <conditionalFormatting sqref="F19:F21">
    <cfRule type="containsBlanks" priority="18" stopIfTrue="1">
      <formula>LEN(TRIM(F19))=0</formula>
    </cfRule>
    <cfRule type="cellIs" dxfId="301" priority="19" operator="greaterThan">
      <formula>$M$12</formula>
    </cfRule>
    <cfRule type="cellIs" dxfId="300" priority="20" operator="lessThan">
      <formula>$K$12</formula>
    </cfRule>
  </conditionalFormatting>
  <conditionalFormatting sqref="F29:F31">
    <cfRule type="containsBlanks" priority="7" stopIfTrue="1">
      <formula>LEN(TRIM(F29))=0</formula>
    </cfRule>
    <cfRule type="cellIs" dxfId="299" priority="8" operator="greaterThan">
      <formula>$M$12</formula>
    </cfRule>
    <cfRule type="cellIs" dxfId="298" priority="12" operator="lessThan">
      <formula>$K$12</formula>
    </cfRule>
  </conditionalFormatting>
  <conditionalFormatting sqref="G19:M21 G29:M31 I22 M22 I32 M32 D39:N44">
    <cfRule type="cellIs" dxfId="297" priority="15" operator="lessThan">
      <formula>0</formula>
    </cfRule>
  </conditionalFormatting>
  <conditionalFormatting sqref="J18:J19 K19:L19 J20:L21 J29:L31 N19:N21">
    <cfRule type="containsBlanks" dxfId="296" priority="16">
      <formula>LEN(TRIM(J18))=0</formula>
    </cfRule>
  </conditionalFormatting>
  <conditionalFormatting sqref="J28:K28">
    <cfRule type="containsBlanks" dxfId="295" priority="9">
      <formula>LEN(TRIM(J28))=0</formula>
    </cfRule>
  </conditionalFormatting>
  <conditionalFormatting sqref="K18">
    <cfRule type="containsBlanks" dxfId="294" priority="11">
      <formula>LEN(TRIM(K18))=0</formula>
    </cfRule>
  </conditionalFormatting>
  <conditionalFormatting sqref="M12">
    <cfRule type="expression" dxfId="293" priority="2">
      <formula>M12=""</formula>
    </cfRule>
    <cfRule type="containsBlanks" priority="3" stopIfTrue="1">
      <formula>LEN(TRIM(M12))=0</formula>
    </cfRule>
    <cfRule type="cellIs" dxfId="292" priority="4" operator="greaterThan">
      <formula>$M$7</formula>
    </cfRule>
    <cfRule type="cellIs" dxfId="291" priority="5" operator="lessThan">
      <formula>$K$12</formula>
    </cfRule>
  </conditionalFormatting>
  <conditionalFormatting sqref="M19:M21 M29:M31">
    <cfRule type="cellIs" dxfId="290" priority="13" operator="equal">
      <formula>0</formula>
    </cfRule>
  </conditionalFormatting>
  <dataValidations count="13">
    <dataValidation showInputMessage="1" showErrorMessage="1" sqref="I19" xr:uid="{72B382A1-32EE-4122-92AE-DEDEE0BAFB1A}"/>
    <dataValidation allowBlank="1" showInputMessage="1" showErrorMessage="1" promptTitle="Note :" prompt="Coûts relatifs au SGE pour d'autres sources d'énergies ou qui non pas relatif au SGE." sqref="N17 N27" xr:uid="{3A2C2CA1-27C7-42BF-AC6B-417EF0EC2A42}"/>
    <dataValidation showInputMessage="1" showErrorMessage="1" promptTitle="Note :" prompt="Le taux horaire ($ CA) est le taux officiel déterminé par le contrôleur financier de l'organisation.  Le coût unitaire est le coût par item réquisitionné." sqref="H27" xr:uid="{013398A5-75A7-4FBD-9BEE-FBB70B0EF19E}"/>
    <dataValidation allowBlank="1" showInputMessage="1" showErrorMessage="1" promptTitle="Note :" prompt="Si la facture est en dollars canadiens, inscrire 1._x000a_Si la facture n'est pas en dollars canadiens, indiquer le taux de change de la Banque du Canada à la date de la facture en $ CA / devise." sqref="H17" xr:uid="{6B69E362-A250-4D52-9DFA-2E6F7A8AE638}"/>
    <dataValidation allowBlank="1" showInputMessage="1" showErrorMessage="1" promptTitle="Note :" prompt="Montant indiqué dans la facture. Si la devise n'est pas en dollars canadiens, indiquer le taux de change dans la colonne à cet effet et indiquer la devise dans la colonne commentaires." sqref="G17" xr:uid="{06F53B9C-5950-4301-A6ED-2A97CD4A530A}"/>
    <dataValidation allowBlank="1" showInputMessage="1" showErrorMessage="1" promptTitle="Note :" prompt="Dates de début et de fin des travaux ou date de réquisition interne" sqref="F27" xr:uid="{6887E031-B094-42C1-8AC4-8D672842A7DC}"/>
    <dataValidation allowBlank="1" showInputMessage="1" showErrorMessage="1" promptTitle="Note :" prompt="Numéro du bon de travail ou de réquisition interne" sqref="E27" xr:uid="{94750712-AE13-4D84-941A-FFA0E0625DA5}"/>
    <dataValidation allowBlank="1" showInputMessage="1" showErrorMessage="1" promptTitle="Note :" prompt="Description des travaux réalisés ou des équipements réquisitionnés" sqref="C27" xr:uid="{F574D4EE-DA2E-4D6C-A1AE-C303441DFCFE}"/>
    <dataValidation allowBlank="1" showInputMessage="1" showErrorMessage="1" promptTitle="Note :" prompt="Nom et fonction de l'employé.  S'il s'agit plutôt d'une réquisition interne, détailler le type d'équipement concerné." sqref="B27" xr:uid="{E8AE9DBF-C77E-4294-91BF-1366411AA4B8}"/>
    <dataValidation allowBlank="1" showInputMessage="1" showErrorMessage="1" promptTitle="Note :" prompt="Séparer le coût total (colonne I) en coût concernant l'électricité uniquement (J), coût concernant le gaz naturel uniquement (K) et coût commun à l'électricité et au gaz naturel (L).  Tout coût résiduel apparaîtra dans coût non-admisssible (colonne M)." sqref="J15:M15 J25:M25" xr:uid="{A0DD1CB5-89D1-4CF2-95C5-925EBF158432}"/>
    <dataValidation allowBlank="1" showInputMessage="1" showErrorMessage="1" promptTitle="Note :" prompt="Coût relatif au SGE concernant des sources d'énergie autres que l'électricité ou le gaz naturel ou coût ne concernant pas le SGE." sqref="M27 M17" xr:uid="{B7C63D63-CC12-45C3-ABFF-5711797613D0}"/>
    <dataValidation type="custom" allowBlank="1" showInputMessage="1" showErrorMessage="1" sqref="G19:H21 G29:H31" xr:uid="{8F26FCC2-C73F-4335-9DF5-2E58C1840FDD}">
      <formula1>ISNUMBER(G19:H21)</formula1>
    </dataValidation>
    <dataValidation type="custom" allowBlank="1" showInputMessage="1" showErrorMessage="1" sqref="J19:L21 J29:L31" xr:uid="{32A30B7B-AFDD-4F72-9215-B8CA02D7814A}">
      <formula1>ISNUMBER(J19:L21)</formula1>
    </dataValidation>
  </dataValidations>
  <pageMargins left="0.511811023622047" right="0.511811023622047" top="0.19685039370078741" bottom="0.511811023622047" header="0.31496062992126" footer="0.31496062992126"/>
  <pageSetup paperSize="5" fitToHeight="0" orientation="landscape" r:id="rId1"/>
  <headerFooter>
    <oddFooter>&amp;L&amp;"Arial,Normal"&amp;6Mois 15 : Rapport de dépenses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C5AB290A-28AC-42FA-8F9C-8CF36326D911}">
          <x14:formula1>
            <xm:f>RefMenu!$B$18:$B$22</xm:f>
          </x14:formula1>
          <xm:sqref>D19:D21</xm:sqref>
        </x14:dataValidation>
        <x14:dataValidation type="list" allowBlank="1" showInputMessage="1" showErrorMessage="1" xr:uid="{D8063441-5FDE-46B5-A952-2C312AE68821}">
          <x14:formula1>
            <xm:f>RefMenu!$C$12:$C$15</xm:f>
          </x14:formula1>
          <xm:sqref>D29:D31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DF723-FA56-4ED2-9FA2-F4472860E093}">
  <sheetPr codeName="Feuil13">
    <tabColor theme="9" tint="0.59999389629810485"/>
    <pageSetUpPr fitToPage="1"/>
  </sheetPr>
  <dimension ref="A1:I222"/>
  <sheetViews>
    <sheetView showGridLines="0" view="pageLayout" zoomScaleNormal="40" workbookViewId="0">
      <selection activeCell="C23" sqref="C23:D23"/>
    </sheetView>
  </sheetViews>
  <sheetFormatPr baseColWidth="10" defaultColWidth="11.54296875" defaultRowHeight="14.5" x14ac:dyDescent="0.35"/>
  <cols>
    <col min="1" max="1" width="3.54296875" style="85" customWidth="1"/>
    <col min="2" max="2" width="28.81640625" customWidth="1"/>
    <col min="3" max="3" width="36.1796875" customWidth="1"/>
    <col min="4" max="4" width="29.81640625" customWidth="1"/>
    <col min="5" max="6" width="19" customWidth="1"/>
    <col min="7" max="7" width="9.54296875" customWidth="1"/>
    <col min="8" max="8" width="9.81640625" customWidth="1"/>
    <col min="9" max="9" width="9.453125" customWidth="1"/>
  </cols>
  <sheetData>
    <row r="1" spans="1:9" x14ac:dyDescent="0.35">
      <c r="A1" s="1010"/>
      <c r="B1" s="1010"/>
      <c r="C1" s="1010"/>
      <c r="D1" s="1010"/>
      <c r="E1" s="1010"/>
      <c r="F1" s="1010"/>
      <c r="G1" s="1010"/>
      <c r="H1" s="1010"/>
      <c r="I1" s="1010"/>
    </row>
    <row r="2" spans="1:9" ht="29.15" customHeight="1" x14ac:dyDescent="0.35">
      <c r="A2" s="1010" t="e" vm="1">
        <v>#VALUE!</v>
      </c>
      <c r="B2" s="1010"/>
      <c r="C2" s="1010"/>
      <c r="D2" s="459" t="s">
        <v>429</v>
      </c>
      <c r="E2" s="460"/>
      <c r="F2" s="460"/>
      <c r="G2" s="460"/>
      <c r="H2" s="460"/>
      <c r="I2" s="460"/>
    </row>
    <row r="3" spans="1:9" x14ac:dyDescent="0.35">
      <c r="A3" s="1010"/>
      <c r="B3" s="1010"/>
      <c r="C3" s="1010"/>
      <c r="D3" s="1010"/>
      <c r="E3" s="1010"/>
      <c r="F3" s="1010"/>
      <c r="G3" s="1010"/>
      <c r="H3" s="1010"/>
      <c r="I3" s="1010"/>
    </row>
    <row r="4" spans="1:9" ht="22.4" customHeight="1" thickBot="1" x14ac:dyDescent="0.4">
      <c r="A4" s="481" t="s">
        <v>248</v>
      </c>
      <c r="B4" s="481"/>
      <c r="C4" s="481"/>
      <c r="D4" s="481"/>
      <c r="E4" s="481"/>
      <c r="F4" s="481"/>
      <c r="G4" s="481"/>
      <c r="H4" s="481"/>
      <c r="I4" s="481"/>
    </row>
    <row r="5" spans="1:9" ht="12.25" customHeight="1" x14ac:dyDescent="0.35">
      <c r="A5" s="514" t="s">
        <v>249</v>
      </c>
      <c r="B5" s="515"/>
      <c r="C5" s="516"/>
      <c r="D5" s="167" t="s">
        <v>250</v>
      </c>
      <c r="E5" s="542" t="s">
        <v>692</v>
      </c>
      <c r="F5" s="543"/>
      <c r="G5" s="508" t="s">
        <v>868</v>
      </c>
      <c r="H5" s="509"/>
      <c r="I5" s="510"/>
    </row>
    <row r="6" spans="1:9" ht="19.399999999999999" customHeight="1" x14ac:dyDescent="0.35">
      <c r="A6" s="467">
        <f xml:space="preserve"> NomEntreprise</f>
        <v>0</v>
      </c>
      <c r="B6" s="468"/>
      <c r="C6" s="469"/>
      <c r="D6" s="182">
        <f xml:space="preserve"> NEQ</f>
        <v>0</v>
      </c>
      <c r="E6" s="538">
        <f xml:space="preserve"> NoProjetHQ</f>
        <v>0</v>
      </c>
      <c r="F6" s="539"/>
      <c r="G6" s="511"/>
      <c r="H6" s="512"/>
      <c r="I6" s="513"/>
    </row>
    <row r="7" spans="1:9" ht="12.25" customHeight="1" x14ac:dyDescent="0.35">
      <c r="A7" s="505" t="s">
        <v>251</v>
      </c>
      <c r="B7" s="506"/>
      <c r="C7" s="507"/>
      <c r="D7" s="168" t="s">
        <v>255</v>
      </c>
      <c r="E7" s="502" t="s">
        <v>693</v>
      </c>
      <c r="F7" s="503"/>
      <c r="G7" s="601" t="str">
        <f>IF(DateDemarrage&lt;&gt;0, EDATE(DateDemarrage, 27), "")</f>
        <v/>
      </c>
      <c r="H7" s="770"/>
      <c r="I7" s="602"/>
    </row>
    <row r="8" spans="1:9" ht="19.399999999999999" customHeight="1" x14ac:dyDescent="0.35">
      <c r="A8" s="467">
        <f xml:space="preserve"> NomUsine</f>
        <v>0</v>
      </c>
      <c r="B8" s="468"/>
      <c r="C8" s="469"/>
      <c r="D8" s="183">
        <f xml:space="preserve"> DateDemarrage</f>
        <v>0</v>
      </c>
      <c r="E8" s="452">
        <f xml:space="preserve"> NoProjetEnergir</f>
        <v>0</v>
      </c>
      <c r="F8" s="504"/>
      <c r="G8" s="603"/>
      <c r="H8" s="771"/>
      <c r="I8" s="604"/>
    </row>
    <row r="9" spans="1:9" ht="7.4" customHeight="1" x14ac:dyDescent="0.35">
      <c r="A9" s="789"/>
      <c r="B9" s="789"/>
      <c r="C9" s="789"/>
      <c r="D9" s="789"/>
      <c r="E9" s="789"/>
      <c r="F9" s="789"/>
      <c r="G9" s="789"/>
      <c r="H9" s="789"/>
      <c r="I9" s="789"/>
    </row>
    <row r="10" spans="1:9" ht="22.5" customHeight="1" x14ac:dyDescent="0.35">
      <c r="A10" s="764" t="s">
        <v>477</v>
      </c>
      <c r="B10" s="765"/>
      <c r="C10" s="765"/>
      <c r="D10" s="766"/>
      <c r="E10" s="607"/>
      <c r="F10" s="608"/>
      <c r="G10" s="935"/>
      <c r="H10" s="935"/>
      <c r="I10" s="935"/>
    </row>
    <row r="11" spans="1:9" ht="7.4" customHeight="1" x14ac:dyDescent="0.35">
      <c r="A11" s="804"/>
      <c r="B11" s="804"/>
      <c r="C11" s="804"/>
      <c r="D11" s="804"/>
      <c r="E11" s="804"/>
      <c r="F11" s="804"/>
      <c r="G11" s="804"/>
      <c r="H11" s="804"/>
      <c r="I11" s="804"/>
    </row>
    <row r="12" spans="1:9" ht="26.15" customHeight="1" x14ac:dyDescent="0.35">
      <c r="A12" s="767" t="s">
        <v>230</v>
      </c>
      <c r="B12" s="767"/>
      <c r="C12" s="767"/>
      <c r="D12" s="767"/>
      <c r="E12" s="767"/>
      <c r="F12" s="767"/>
      <c r="G12" s="767"/>
      <c r="H12" s="767"/>
      <c r="I12" s="767"/>
    </row>
    <row r="13" spans="1:9" ht="26.15" customHeight="1" x14ac:dyDescent="0.35">
      <c r="A13" s="562" t="s">
        <v>232</v>
      </c>
      <c r="B13" s="562"/>
      <c r="C13" s="562"/>
      <c r="D13" s="562"/>
      <c r="E13" s="562"/>
      <c r="F13" s="562"/>
      <c r="G13" s="562"/>
      <c r="H13" s="562"/>
      <c r="I13" s="562"/>
    </row>
    <row r="14" spans="1:9" ht="18.649999999999999" customHeight="1" x14ac:dyDescent="0.35">
      <c r="A14" s="825" t="s">
        <v>163</v>
      </c>
      <c r="B14" s="825"/>
      <c r="C14" s="825"/>
      <c r="D14" s="825"/>
      <c r="E14" s="825"/>
      <c r="F14" s="825"/>
      <c r="G14" s="825"/>
      <c r="H14" s="825"/>
      <c r="I14" s="825"/>
    </row>
    <row r="15" spans="1:9" ht="16.5" customHeight="1" x14ac:dyDescent="0.35">
      <c r="A15" s="519" t="s">
        <v>10</v>
      </c>
      <c r="B15" s="571"/>
      <c r="C15" s="779"/>
      <c r="D15" s="519" t="s">
        <v>645</v>
      </c>
      <c r="E15" s="768" t="s">
        <v>221</v>
      </c>
      <c r="F15" s="769"/>
      <c r="G15" s="768" t="s">
        <v>11</v>
      </c>
      <c r="H15" s="772"/>
      <c r="I15" s="769"/>
    </row>
    <row r="16" spans="1:9" ht="36" customHeight="1" x14ac:dyDescent="0.35">
      <c r="A16" s="611"/>
      <c r="B16" s="612"/>
      <c r="C16" s="780"/>
      <c r="D16" s="519"/>
      <c r="E16" s="59" t="s">
        <v>12</v>
      </c>
      <c r="F16" s="70" t="s">
        <v>13</v>
      </c>
      <c r="G16" s="57" t="s">
        <v>147</v>
      </c>
      <c r="H16" s="58" t="s">
        <v>146</v>
      </c>
      <c r="I16" s="70" t="s">
        <v>145</v>
      </c>
    </row>
    <row r="17" spans="1:9" ht="48.65" customHeight="1" x14ac:dyDescent="0.35">
      <c r="A17" s="79" t="s">
        <v>14</v>
      </c>
      <c r="B17" s="781" t="s">
        <v>597</v>
      </c>
      <c r="C17" s="782"/>
      <c r="D17" s="71" t="s">
        <v>756</v>
      </c>
      <c r="E17" s="88"/>
      <c r="F17" s="88"/>
      <c r="G17" s="72" t="s">
        <v>26</v>
      </c>
      <c r="H17" s="72" t="s">
        <v>27</v>
      </c>
      <c r="I17" s="72" t="s">
        <v>213</v>
      </c>
    </row>
    <row r="18" spans="1:9" ht="3.65" customHeight="1" x14ac:dyDescent="0.35">
      <c r="A18" s="1000"/>
      <c r="B18" s="1000"/>
      <c r="C18" s="1000"/>
      <c r="D18" s="1000"/>
      <c r="E18" s="1000"/>
      <c r="F18" s="1000"/>
      <c r="G18" s="1000"/>
      <c r="H18" s="1000"/>
      <c r="I18" s="1000"/>
    </row>
    <row r="19" spans="1:9" ht="3.65" customHeight="1" x14ac:dyDescent="0.35">
      <c r="A19" s="1001"/>
      <c r="B19" s="1001"/>
      <c r="C19" s="1001"/>
      <c r="D19" s="1001"/>
      <c r="E19" s="1001"/>
      <c r="F19" s="1001"/>
      <c r="G19" s="1001"/>
      <c r="H19" s="1001"/>
      <c r="I19" s="1001"/>
    </row>
    <row r="20" spans="1:9" ht="18.649999999999999" customHeight="1" x14ac:dyDescent="0.35">
      <c r="A20" s="825" t="s">
        <v>164</v>
      </c>
      <c r="B20" s="825"/>
      <c r="C20" s="825"/>
      <c r="D20" s="825"/>
      <c r="E20" s="825"/>
      <c r="F20" s="825"/>
      <c r="G20" s="825"/>
      <c r="H20" s="825"/>
      <c r="I20" s="825"/>
    </row>
    <row r="21" spans="1:9" ht="43.4" customHeight="1" x14ac:dyDescent="0.35">
      <c r="A21" s="80" t="s">
        <v>14</v>
      </c>
      <c r="B21" s="550" t="s">
        <v>233</v>
      </c>
      <c r="C21" s="551"/>
      <c r="D21" s="67" t="s">
        <v>757</v>
      </c>
      <c r="E21" s="86"/>
      <c r="F21" s="86"/>
      <c r="G21" s="73" t="s">
        <v>28</v>
      </c>
      <c r="H21" s="73" t="s">
        <v>29</v>
      </c>
      <c r="I21" s="73" t="s">
        <v>213</v>
      </c>
    </row>
    <row r="22" spans="1:9" ht="43.4" customHeight="1" x14ac:dyDescent="0.35">
      <c r="A22" s="81" t="s">
        <v>30</v>
      </c>
      <c r="B22" s="787" t="s">
        <v>304</v>
      </c>
      <c r="C22" s="788"/>
      <c r="D22" s="67" t="s">
        <v>757</v>
      </c>
      <c r="E22" s="87"/>
      <c r="F22" s="87"/>
      <c r="G22" s="74" t="s">
        <v>28</v>
      </c>
      <c r="H22" s="74" t="s">
        <v>29</v>
      </c>
      <c r="I22" s="74" t="s">
        <v>213</v>
      </c>
    </row>
    <row r="23" spans="1:9" ht="60.65" customHeight="1" x14ac:dyDescent="0.35">
      <c r="A23" s="79" t="s">
        <v>31</v>
      </c>
      <c r="B23" s="78" t="s">
        <v>235</v>
      </c>
      <c r="C23" s="1013" t="s">
        <v>234</v>
      </c>
      <c r="D23" s="1013"/>
      <c r="E23" s="88"/>
      <c r="F23" s="88"/>
      <c r="G23" s="72" t="s">
        <v>28</v>
      </c>
      <c r="H23" s="72" t="s">
        <v>29</v>
      </c>
      <c r="I23" s="72" t="s">
        <v>213</v>
      </c>
    </row>
    <row r="24" spans="1:9" ht="3.65" customHeight="1" x14ac:dyDescent="0.35">
      <c r="A24" s="1000"/>
      <c r="B24" s="1000"/>
      <c r="C24" s="1000"/>
      <c r="D24" s="1000"/>
      <c r="E24" s="1000"/>
      <c r="F24" s="1000"/>
      <c r="G24" s="1000"/>
      <c r="H24" s="1000"/>
      <c r="I24" s="1000"/>
    </row>
    <row r="25" spans="1:9" ht="17.25" customHeight="1" x14ac:dyDescent="0.35">
      <c r="A25" s="1001"/>
      <c r="B25" s="1001"/>
      <c r="C25" s="1001"/>
      <c r="D25" s="1001"/>
      <c r="E25" s="1001"/>
      <c r="F25" s="1001"/>
      <c r="G25" s="1001"/>
      <c r="H25" s="1001"/>
      <c r="I25" s="1001"/>
    </row>
    <row r="26" spans="1:9" ht="25.4" customHeight="1" x14ac:dyDescent="0.35">
      <c r="A26" s="825" t="s">
        <v>604</v>
      </c>
      <c r="B26" s="825"/>
      <c r="C26" s="825"/>
      <c r="D26" s="825"/>
      <c r="E26" s="314" t="s">
        <v>12</v>
      </c>
      <c r="F26" s="314" t="s">
        <v>13</v>
      </c>
      <c r="G26" s="314" t="s">
        <v>147</v>
      </c>
      <c r="H26" s="314" t="s">
        <v>146</v>
      </c>
      <c r="I26" s="314" t="s">
        <v>145</v>
      </c>
    </row>
    <row r="27" spans="1:9" ht="76.400000000000006" customHeight="1" x14ac:dyDescent="0.35">
      <c r="A27" s="80" t="s">
        <v>14</v>
      </c>
      <c r="B27" s="75" t="s">
        <v>615</v>
      </c>
      <c r="C27" s="773" t="s">
        <v>443</v>
      </c>
      <c r="D27" s="774"/>
      <c r="E27" s="86"/>
      <c r="F27" s="86"/>
      <c r="G27" s="73" t="s">
        <v>32</v>
      </c>
      <c r="H27" s="73" t="s">
        <v>33</v>
      </c>
      <c r="I27" s="109" t="s">
        <v>1</v>
      </c>
    </row>
    <row r="28" spans="1:9" ht="85.75" customHeight="1" x14ac:dyDescent="0.35">
      <c r="A28" s="81" t="s">
        <v>30</v>
      </c>
      <c r="B28" s="69" t="s">
        <v>606</v>
      </c>
      <c r="C28" s="619" t="s">
        <v>443</v>
      </c>
      <c r="D28" s="621"/>
      <c r="E28" s="87"/>
      <c r="F28" s="89"/>
      <c r="G28" s="74" t="s">
        <v>32</v>
      </c>
      <c r="H28" s="74" t="s">
        <v>33</v>
      </c>
      <c r="I28" s="74" t="s">
        <v>213</v>
      </c>
    </row>
    <row r="29" spans="1:9" ht="68.5" customHeight="1" x14ac:dyDescent="0.35">
      <c r="A29" s="81" t="s">
        <v>31</v>
      </c>
      <c r="B29" s="122" t="s">
        <v>607</v>
      </c>
      <c r="C29" s="619" t="s">
        <v>443</v>
      </c>
      <c r="D29" s="621"/>
      <c r="E29" s="89"/>
      <c r="F29" s="89"/>
      <c r="G29" s="74" t="s">
        <v>32</v>
      </c>
      <c r="H29" s="74" t="s">
        <v>33</v>
      </c>
      <c r="I29" s="74" t="s">
        <v>213</v>
      </c>
    </row>
    <row r="30" spans="1:9" ht="161.5" customHeight="1" x14ac:dyDescent="0.35">
      <c r="A30" s="81" t="s">
        <v>34</v>
      </c>
      <c r="B30" s="122" t="s">
        <v>626</v>
      </c>
      <c r="C30" s="619" t="s">
        <v>443</v>
      </c>
      <c r="D30" s="621"/>
      <c r="E30" s="89"/>
      <c r="F30" s="89"/>
      <c r="G30" s="74" t="s">
        <v>32</v>
      </c>
      <c r="H30" s="74" t="s">
        <v>33</v>
      </c>
      <c r="I30" s="74" t="s">
        <v>213</v>
      </c>
    </row>
    <row r="31" spans="1:9" ht="149.5" customHeight="1" x14ac:dyDescent="0.35">
      <c r="A31" s="81" t="s">
        <v>35</v>
      </c>
      <c r="B31" s="122" t="s">
        <v>627</v>
      </c>
      <c r="C31" s="619" t="s">
        <v>443</v>
      </c>
      <c r="D31" s="621"/>
      <c r="E31" s="89"/>
      <c r="F31" s="89"/>
      <c r="G31" s="74" t="s">
        <v>32</v>
      </c>
      <c r="H31" s="74" t="s">
        <v>33</v>
      </c>
      <c r="I31" s="74" t="s">
        <v>213</v>
      </c>
    </row>
    <row r="32" spans="1:9" ht="4.4000000000000004" customHeight="1" x14ac:dyDescent="0.35">
      <c r="A32" s="1005"/>
      <c r="B32" s="1005"/>
      <c r="C32" s="1005"/>
      <c r="D32" s="1005"/>
      <c r="E32" s="1005"/>
      <c r="F32" s="1005"/>
      <c r="G32" s="1005"/>
      <c r="H32" s="1005"/>
      <c r="I32" s="1005"/>
    </row>
    <row r="33" spans="1:9" ht="4.75" customHeight="1" x14ac:dyDescent="0.35">
      <c r="A33" s="1006"/>
      <c r="B33" s="1006"/>
      <c r="C33" s="1006"/>
      <c r="D33" s="1006"/>
      <c r="E33" s="1006"/>
      <c r="F33" s="1006"/>
      <c r="G33" s="1006"/>
      <c r="H33" s="1006"/>
      <c r="I33" s="1006"/>
    </row>
    <row r="34" spans="1:9" ht="26.15" customHeight="1" x14ac:dyDescent="0.35">
      <c r="A34" s="562" t="s">
        <v>165</v>
      </c>
      <c r="B34" s="562"/>
      <c r="C34" s="562"/>
      <c r="D34" s="562"/>
      <c r="E34" s="313" t="s">
        <v>12</v>
      </c>
      <c r="F34" s="313" t="s">
        <v>13</v>
      </c>
      <c r="G34" s="313" t="s">
        <v>147</v>
      </c>
      <c r="H34" s="313" t="s">
        <v>146</v>
      </c>
      <c r="I34" s="313" t="s">
        <v>145</v>
      </c>
    </row>
    <row r="35" spans="1:9" ht="18.649999999999999" customHeight="1" x14ac:dyDescent="0.35">
      <c r="A35" s="825" t="s">
        <v>166</v>
      </c>
      <c r="B35" s="825"/>
      <c r="C35" s="825"/>
      <c r="D35" s="825"/>
      <c r="E35" s="825"/>
      <c r="F35" s="825"/>
      <c r="G35" s="825"/>
      <c r="H35" s="825"/>
      <c r="I35" s="825"/>
    </row>
    <row r="36" spans="1:9" ht="253.4" customHeight="1" x14ac:dyDescent="0.35">
      <c r="A36" s="82" t="s">
        <v>14</v>
      </c>
      <c r="B36" s="76" t="s">
        <v>631</v>
      </c>
      <c r="C36" s="1014" t="s">
        <v>222</v>
      </c>
      <c r="D36" s="1015"/>
      <c r="E36" s="90"/>
      <c r="F36" s="90"/>
      <c r="G36" s="77" t="s">
        <v>36</v>
      </c>
      <c r="H36" s="77" t="s">
        <v>37</v>
      </c>
      <c r="I36" s="77" t="s">
        <v>213</v>
      </c>
    </row>
    <row r="37" spans="1:9" ht="3.65" customHeight="1" x14ac:dyDescent="0.35">
      <c r="A37" s="1000"/>
      <c r="B37" s="1000"/>
      <c r="C37" s="1000"/>
      <c r="D37" s="1000"/>
      <c r="E37" s="1000"/>
      <c r="F37" s="1000"/>
      <c r="G37" s="1000"/>
      <c r="H37" s="1000"/>
      <c r="I37" s="1000"/>
    </row>
    <row r="38" spans="1:9" ht="13.5" customHeight="1" x14ac:dyDescent="0.35">
      <c r="A38" s="1001"/>
      <c r="B38" s="1001"/>
      <c r="C38" s="1001"/>
      <c r="D38" s="1001"/>
      <c r="E38" s="1001"/>
      <c r="F38" s="1001"/>
      <c r="G38" s="1001"/>
      <c r="H38" s="1001"/>
      <c r="I38" s="1001"/>
    </row>
    <row r="39" spans="1:9" ht="25.4" customHeight="1" x14ac:dyDescent="0.35">
      <c r="A39" s="825" t="s">
        <v>404</v>
      </c>
      <c r="B39" s="825"/>
      <c r="C39" s="825"/>
      <c r="D39" s="825"/>
      <c r="E39" s="314" t="s">
        <v>12</v>
      </c>
      <c r="F39" s="314" t="s">
        <v>13</v>
      </c>
      <c r="G39" s="314" t="s">
        <v>147</v>
      </c>
      <c r="H39" s="314" t="s">
        <v>146</v>
      </c>
      <c r="I39" s="314" t="s">
        <v>145</v>
      </c>
    </row>
    <row r="40" spans="1:9" ht="123" customHeight="1" x14ac:dyDescent="0.35">
      <c r="A40" s="80" t="s">
        <v>14</v>
      </c>
      <c r="B40" s="299" t="s">
        <v>610</v>
      </c>
      <c r="C40" s="931" t="s">
        <v>443</v>
      </c>
      <c r="D40" s="932"/>
      <c r="E40" s="86"/>
      <c r="F40" s="86"/>
      <c r="G40" s="73" t="s">
        <v>38</v>
      </c>
      <c r="H40" s="109" t="s">
        <v>708</v>
      </c>
      <c r="I40" s="73" t="s">
        <v>213</v>
      </c>
    </row>
    <row r="41" spans="1:9" ht="173.25" customHeight="1" x14ac:dyDescent="0.35">
      <c r="A41" s="81" t="s">
        <v>30</v>
      </c>
      <c r="B41" s="69" t="s">
        <v>406</v>
      </c>
      <c r="C41" s="829" t="s">
        <v>443</v>
      </c>
      <c r="D41" s="830"/>
      <c r="E41" s="87"/>
      <c r="F41" s="87"/>
      <c r="G41" s="74" t="s">
        <v>38</v>
      </c>
      <c r="H41" s="74" t="s">
        <v>121</v>
      </c>
      <c r="I41" s="74" t="s">
        <v>213</v>
      </c>
    </row>
    <row r="42" spans="1:9" ht="103.4" customHeight="1" x14ac:dyDescent="0.35">
      <c r="A42" s="81" t="s">
        <v>31</v>
      </c>
      <c r="B42" s="787" t="s">
        <v>724</v>
      </c>
      <c r="C42" s="788"/>
      <c r="D42" s="131" t="s">
        <v>305</v>
      </c>
      <c r="E42" s="87"/>
      <c r="F42" s="87"/>
      <c r="G42" s="74" t="s">
        <v>38</v>
      </c>
      <c r="H42" s="74" t="s">
        <v>121</v>
      </c>
      <c r="I42" s="74" t="s">
        <v>213</v>
      </c>
    </row>
    <row r="43" spans="1:9" ht="50.15" customHeight="1" x14ac:dyDescent="0.35">
      <c r="A43" s="51" t="s">
        <v>34</v>
      </c>
      <c r="B43" s="1016" t="s">
        <v>730</v>
      </c>
      <c r="C43" s="1017"/>
      <c r="D43" s="132" t="s">
        <v>306</v>
      </c>
      <c r="E43" s="88"/>
      <c r="F43" s="88"/>
      <c r="G43" s="72" t="s">
        <v>213</v>
      </c>
      <c r="H43" s="72" t="s">
        <v>213</v>
      </c>
      <c r="I43" s="72" t="s">
        <v>213</v>
      </c>
    </row>
    <row r="44" spans="1:9" ht="3.65" customHeight="1" x14ac:dyDescent="0.35">
      <c r="A44" s="777"/>
      <c r="B44" s="777"/>
      <c r="C44" s="777"/>
      <c r="D44" s="777"/>
      <c r="E44" s="777"/>
      <c r="F44" s="777"/>
      <c r="G44" s="777"/>
      <c r="H44" s="777"/>
      <c r="I44" s="777"/>
    </row>
    <row r="45" spans="1:9" ht="3.65" customHeight="1" x14ac:dyDescent="0.35">
      <c r="A45" s="778"/>
      <c r="B45" s="778"/>
      <c r="C45" s="778"/>
      <c r="D45" s="778"/>
      <c r="E45" s="778"/>
      <c r="F45" s="778"/>
      <c r="G45" s="778"/>
      <c r="H45" s="778"/>
      <c r="I45" s="778"/>
    </row>
    <row r="46" spans="1:9" ht="18.649999999999999" customHeight="1" x14ac:dyDescent="0.35">
      <c r="A46" s="825" t="s">
        <v>167</v>
      </c>
      <c r="B46" s="825"/>
      <c r="C46" s="825"/>
      <c r="D46" s="825"/>
      <c r="E46" s="825"/>
      <c r="F46" s="825"/>
      <c r="G46" s="825"/>
      <c r="H46" s="825"/>
      <c r="I46" s="825"/>
    </row>
    <row r="47" spans="1:9" ht="86.5" customHeight="1" x14ac:dyDescent="0.35">
      <c r="A47" s="80" t="s">
        <v>14</v>
      </c>
      <c r="B47" s="550" t="s">
        <v>675</v>
      </c>
      <c r="C47" s="551"/>
      <c r="D47" s="133" t="s">
        <v>766</v>
      </c>
      <c r="E47" s="86"/>
      <c r="F47" s="86"/>
      <c r="G47" s="73" t="s">
        <v>40</v>
      </c>
      <c r="H47" s="73" t="s">
        <v>41</v>
      </c>
      <c r="I47" s="73" t="s">
        <v>213</v>
      </c>
    </row>
    <row r="48" spans="1:9" ht="134.5" customHeight="1" x14ac:dyDescent="0.35">
      <c r="A48" s="81" t="s">
        <v>30</v>
      </c>
      <c r="B48" s="69" t="s">
        <v>643</v>
      </c>
      <c r="C48" s="829" t="s">
        <v>443</v>
      </c>
      <c r="D48" s="830"/>
      <c r="E48" s="87"/>
      <c r="F48" s="87"/>
      <c r="G48" s="74" t="s">
        <v>40</v>
      </c>
      <c r="H48" s="74" t="s">
        <v>41</v>
      </c>
      <c r="I48" s="74" t="s">
        <v>213</v>
      </c>
    </row>
    <row r="49" spans="1:9" ht="7.4" customHeight="1" x14ac:dyDescent="0.35">
      <c r="A49" s="1005"/>
      <c r="B49" s="1005"/>
      <c r="C49" s="1005"/>
      <c r="D49" s="1005"/>
      <c r="E49" s="1005"/>
      <c r="F49" s="1005"/>
      <c r="G49" s="1005"/>
      <c r="H49" s="1005"/>
      <c r="I49" s="1005"/>
    </row>
    <row r="50" spans="1:9" ht="7.4" customHeight="1" x14ac:dyDescent="0.35">
      <c r="A50" s="1006"/>
      <c r="B50" s="1006"/>
      <c r="C50" s="1006"/>
      <c r="D50" s="1006"/>
      <c r="E50" s="1006"/>
      <c r="F50" s="1006"/>
      <c r="G50" s="1006"/>
      <c r="H50" s="1006"/>
      <c r="I50" s="1006"/>
    </row>
    <row r="51" spans="1:9" ht="26.15" customHeight="1" x14ac:dyDescent="0.35">
      <c r="A51" s="562" t="s">
        <v>168</v>
      </c>
      <c r="B51" s="562"/>
      <c r="C51" s="562"/>
      <c r="D51" s="562"/>
      <c r="E51" s="313" t="s">
        <v>12</v>
      </c>
      <c r="F51" s="313" t="s">
        <v>13</v>
      </c>
      <c r="G51" s="313" t="s">
        <v>147</v>
      </c>
      <c r="H51" s="313" t="s">
        <v>146</v>
      </c>
      <c r="I51" s="313" t="s">
        <v>145</v>
      </c>
    </row>
    <row r="52" spans="1:9" ht="18.649999999999999" customHeight="1" x14ac:dyDescent="0.35">
      <c r="A52" s="825" t="s">
        <v>618</v>
      </c>
      <c r="B52" s="825"/>
      <c r="C52" s="825"/>
      <c r="D52" s="825"/>
      <c r="E52" s="825"/>
      <c r="F52" s="825"/>
      <c r="G52" s="825"/>
      <c r="H52" s="825"/>
      <c r="I52" s="825"/>
    </row>
    <row r="53" spans="1:9" ht="84" customHeight="1" x14ac:dyDescent="0.35">
      <c r="A53" s="82" t="s">
        <v>14</v>
      </c>
      <c r="B53" s="523" t="s">
        <v>745</v>
      </c>
      <c r="C53" s="524"/>
      <c r="D53" s="134" t="s">
        <v>307</v>
      </c>
      <c r="E53" s="90"/>
      <c r="F53" s="90"/>
      <c r="G53" s="77" t="s">
        <v>42</v>
      </c>
      <c r="H53" s="77" t="s">
        <v>43</v>
      </c>
      <c r="I53" s="77" t="s">
        <v>213</v>
      </c>
    </row>
    <row r="54" spans="1:9" ht="3.65" customHeight="1" x14ac:dyDescent="0.35">
      <c r="A54" s="1000"/>
      <c r="B54" s="1000"/>
      <c r="C54" s="1000"/>
      <c r="D54" s="1000"/>
      <c r="E54" s="1000"/>
      <c r="F54" s="1000"/>
      <c r="G54" s="1000"/>
      <c r="H54" s="1000"/>
      <c r="I54" s="1000"/>
    </row>
    <row r="55" spans="1:9" ht="3.65" customHeight="1" x14ac:dyDescent="0.35">
      <c r="A55" s="1001"/>
      <c r="B55" s="1001"/>
      <c r="C55" s="1001"/>
      <c r="D55" s="1001"/>
      <c r="E55" s="1001"/>
      <c r="F55" s="1001"/>
      <c r="G55" s="1001"/>
      <c r="H55" s="1001"/>
      <c r="I55" s="1001"/>
    </row>
    <row r="56" spans="1:9" ht="18.649999999999999" customHeight="1" x14ac:dyDescent="0.35">
      <c r="A56" s="825" t="s">
        <v>238</v>
      </c>
      <c r="B56" s="825"/>
      <c r="C56" s="825"/>
      <c r="D56" s="825"/>
      <c r="E56" s="825"/>
      <c r="F56" s="825"/>
      <c r="G56" s="825"/>
      <c r="H56" s="825"/>
      <c r="I56" s="825"/>
    </row>
    <row r="57" spans="1:9" ht="58.75" customHeight="1" x14ac:dyDescent="0.35">
      <c r="A57" s="80" t="s">
        <v>14</v>
      </c>
      <c r="B57" s="550" t="s">
        <v>725</v>
      </c>
      <c r="C57" s="551"/>
      <c r="D57" s="133" t="s">
        <v>308</v>
      </c>
      <c r="E57" s="86"/>
      <c r="F57" s="86"/>
      <c r="G57" s="73" t="s">
        <v>44</v>
      </c>
      <c r="H57" s="73" t="s">
        <v>45</v>
      </c>
      <c r="I57" s="73" t="s">
        <v>1</v>
      </c>
    </row>
    <row r="58" spans="1:9" ht="50.5" customHeight="1" x14ac:dyDescent="0.35">
      <c r="A58" s="81" t="s">
        <v>30</v>
      </c>
      <c r="B58" s="787" t="s">
        <v>732</v>
      </c>
      <c r="C58" s="788"/>
      <c r="D58" s="131" t="s">
        <v>309</v>
      </c>
      <c r="E58" s="87"/>
      <c r="F58" s="87"/>
      <c r="G58" s="74" t="s">
        <v>44</v>
      </c>
      <c r="H58" s="74" t="s">
        <v>45</v>
      </c>
      <c r="I58" s="74" t="s">
        <v>3</v>
      </c>
    </row>
    <row r="59" spans="1:9" ht="117.65" customHeight="1" x14ac:dyDescent="0.35">
      <c r="A59" s="81" t="s">
        <v>31</v>
      </c>
      <c r="B59" s="69" t="s">
        <v>598</v>
      </c>
      <c r="C59" s="829" t="s">
        <v>222</v>
      </c>
      <c r="D59" s="830"/>
      <c r="E59" s="87"/>
      <c r="F59" s="87"/>
      <c r="G59" s="74" t="s">
        <v>44</v>
      </c>
      <c r="H59" s="74" t="s">
        <v>45</v>
      </c>
      <c r="I59" s="74" t="s">
        <v>4</v>
      </c>
    </row>
    <row r="60" spans="1:9" ht="50.5" customHeight="1" x14ac:dyDescent="0.35">
      <c r="A60" s="81" t="s">
        <v>34</v>
      </c>
      <c r="B60" s="787" t="s">
        <v>617</v>
      </c>
      <c r="C60" s="788"/>
      <c r="D60" s="131" t="s">
        <v>492</v>
      </c>
      <c r="E60" s="87"/>
      <c r="F60" s="87"/>
      <c r="G60" s="74" t="s">
        <v>44</v>
      </c>
      <c r="H60" s="74" t="s">
        <v>45</v>
      </c>
      <c r="I60" s="74" t="s">
        <v>2</v>
      </c>
    </row>
    <row r="61" spans="1:9" ht="50.5" customHeight="1" x14ac:dyDescent="0.35">
      <c r="A61" s="81" t="s">
        <v>35</v>
      </c>
      <c r="B61" s="787" t="s">
        <v>792</v>
      </c>
      <c r="C61" s="788"/>
      <c r="D61" s="131" t="s">
        <v>310</v>
      </c>
      <c r="E61" s="87"/>
      <c r="F61" s="87"/>
      <c r="G61" s="74" t="s">
        <v>44</v>
      </c>
      <c r="H61" s="74" t="s">
        <v>45</v>
      </c>
      <c r="I61" s="74" t="s">
        <v>46</v>
      </c>
    </row>
    <row r="62" spans="1:9" ht="41.15" customHeight="1" x14ac:dyDescent="0.35">
      <c r="A62" s="81" t="s">
        <v>47</v>
      </c>
      <c r="B62" s="787" t="s">
        <v>239</v>
      </c>
      <c r="C62" s="788"/>
      <c r="D62" s="131" t="s">
        <v>306</v>
      </c>
      <c r="E62" s="87"/>
      <c r="F62" s="87"/>
      <c r="G62" s="74" t="s">
        <v>44</v>
      </c>
      <c r="H62" s="74" t="s">
        <v>45</v>
      </c>
      <c r="I62" s="123" t="s">
        <v>392</v>
      </c>
    </row>
    <row r="63" spans="1:9" ht="57" customHeight="1" x14ac:dyDescent="0.35">
      <c r="A63" s="81" t="s">
        <v>48</v>
      </c>
      <c r="B63" s="787" t="s">
        <v>648</v>
      </c>
      <c r="C63" s="788"/>
      <c r="D63" s="135" t="s">
        <v>306</v>
      </c>
      <c r="E63" s="87"/>
      <c r="F63" s="87"/>
      <c r="G63" s="74" t="s">
        <v>44</v>
      </c>
      <c r="H63" s="74" t="s">
        <v>45</v>
      </c>
      <c r="I63" s="74" t="s">
        <v>49</v>
      </c>
    </row>
    <row r="64" spans="1:9" ht="54.65" customHeight="1" x14ac:dyDescent="0.35">
      <c r="A64" s="79" t="s">
        <v>50</v>
      </c>
      <c r="B64" s="122" t="s">
        <v>758</v>
      </c>
      <c r="C64" s="1007" t="s">
        <v>234</v>
      </c>
      <c r="D64" s="1008"/>
      <c r="E64" s="88"/>
      <c r="F64" s="88"/>
      <c r="G64" s="72" t="s">
        <v>44</v>
      </c>
      <c r="H64" s="72" t="s">
        <v>45</v>
      </c>
      <c r="I64" s="72" t="s">
        <v>7</v>
      </c>
    </row>
    <row r="65" spans="1:9" ht="82.5" customHeight="1" x14ac:dyDescent="0.35">
      <c r="A65" s="25" t="s">
        <v>624</v>
      </c>
      <c r="B65" s="304" t="s">
        <v>629</v>
      </c>
      <c r="C65" s="829" t="s">
        <v>222</v>
      </c>
      <c r="D65" s="830"/>
      <c r="E65" s="240"/>
      <c r="F65" s="240"/>
      <c r="G65" s="123" t="s">
        <v>44</v>
      </c>
      <c r="H65" s="123" t="s">
        <v>45</v>
      </c>
      <c r="I65" s="123" t="s">
        <v>5</v>
      </c>
    </row>
    <row r="66" spans="1:9" ht="7.4" customHeight="1" x14ac:dyDescent="0.35">
      <c r="A66" s="1009"/>
      <c r="B66" s="1009"/>
      <c r="C66" s="1009"/>
      <c r="D66" s="1009"/>
      <c r="E66" s="1009"/>
      <c r="F66" s="1009"/>
      <c r="G66" s="1009"/>
      <c r="H66" s="1009"/>
      <c r="I66" s="1009"/>
    </row>
    <row r="67" spans="1:9" ht="7.4" customHeight="1" x14ac:dyDescent="0.35">
      <c r="A67" s="1001"/>
      <c r="B67" s="1001"/>
      <c r="C67" s="1001"/>
      <c r="D67" s="1001"/>
      <c r="E67" s="1001"/>
      <c r="F67" s="1001"/>
      <c r="G67" s="1001"/>
      <c r="H67" s="1001"/>
      <c r="I67" s="1001"/>
    </row>
    <row r="68" spans="1:9" ht="25.4" customHeight="1" x14ac:dyDescent="0.35">
      <c r="A68" s="825" t="s">
        <v>169</v>
      </c>
      <c r="B68" s="825"/>
      <c r="C68" s="825"/>
      <c r="D68" s="825"/>
      <c r="E68" s="314" t="s">
        <v>12</v>
      </c>
      <c r="F68" s="314" t="s">
        <v>13</v>
      </c>
      <c r="G68" s="314" t="s">
        <v>147</v>
      </c>
      <c r="H68" s="314" t="s">
        <v>146</v>
      </c>
      <c r="I68" s="314" t="s">
        <v>145</v>
      </c>
    </row>
    <row r="69" spans="1:9" ht="18.649999999999999" customHeight="1" x14ac:dyDescent="0.35">
      <c r="A69" s="1003" t="s">
        <v>241</v>
      </c>
      <c r="B69" s="1003"/>
      <c r="C69" s="1003"/>
      <c r="D69" s="1003"/>
      <c r="E69" s="1003"/>
      <c r="F69" s="1003"/>
      <c r="G69" s="1003"/>
      <c r="H69" s="1003"/>
      <c r="I69" s="1003"/>
    </row>
    <row r="70" spans="1:9" ht="73.5" customHeight="1" x14ac:dyDescent="0.35">
      <c r="A70" s="52" t="s">
        <v>14</v>
      </c>
      <c r="B70" s="821" t="s">
        <v>762</v>
      </c>
      <c r="C70" s="822"/>
      <c r="D70" s="67" t="s">
        <v>775</v>
      </c>
      <c r="E70" s="86"/>
      <c r="F70" s="86"/>
      <c r="G70" s="73" t="s">
        <v>51</v>
      </c>
      <c r="H70" s="73" t="s">
        <v>52</v>
      </c>
      <c r="I70" s="73" t="s">
        <v>1</v>
      </c>
    </row>
    <row r="71" spans="1:9" ht="51" customHeight="1" x14ac:dyDescent="0.35">
      <c r="A71" s="25" t="s">
        <v>30</v>
      </c>
      <c r="B71" s="818" t="s">
        <v>242</v>
      </c>
      <c r="C71" s="819"/>
      <c r="D71" s="65" t="s">
        <v>776</v>
      </c>
      <c r="E71" s="87"/>
      <c r="F71" s="87"/>
      <c r="G71" s="74" t="s">
        <v>51</v>
      </c>
      <c r="H71" s="74" t="s">
        <v>52</v>
      </c>
      <c r="I71" s="74" t="s">
        <v>1</v>
      </c>
    </row>
    <row r="72" spans="1:9" ht="63" customHeight="1" x14ac:dyDescent="0.35">
      <c r="A72" s="25" t="s">
        <v>31</v>
      </c>
      <c r="B72" s="818" t="s">
        <v>763</v>
      </c>
      <c r="C72" s="819"/>
      <c r="D72" s="65" t="s">
        <v>775</v>
      </c>
      <c r="E72" s="87"/>
      <c r="F72" s="87"/>
      <c r="G72" s="74" t="s">
        <v>51</v>
      </c>
      <c r="H72" s="74" t="s">
        <v>393</v>
      </c>
      <c r="I72" s="74" t="s">
        <v>4</v>
      </c>
    </row>
    <row r="73" spans="1:9" ht="52.4" customHeight="1" x14ac:dyDescent="0.35">
      <c r="A73" s="25" t="s">
        <v>34</v>
      </c>
      <c r="B73" s="818" t="s">
        <v>765</v>
      </c>
      <c r="C73" s="819"/>
      <c r="D73" s="65" t="s">
        <v>775</v>
      </c>
      <c r="E73" s="87"/>
      <c r="F73" s="87"/>
      <c r="G73" s="74" t="s">
        <v>51</v>
      </c>
      <c r="H73" s="74" t="s">
        <v>52</v>
      </c>
      <c r="I73" s="74" t="s">
        <v>1</v>
      </c>
    </row>
    <row r="74" spans="1:9" ht="73.400000000000006" customHeight="1" x14ac:dyDescent="0.35">
      <c r="A74" s="51" t="s">
        <v>35</v>
      </c>
      <c r="B74" s="124" t="s">
        <v>243</v>
      </c>
      <c r="C74" s="823" t="s">
        <v>222</v>
      </c>
      <c r="D74" s="824"/>
      <c r="E74" s="88"/>
      <c r="F74" s="88"/>
      <c r="G74" s="72" t="s">
        <v>51</v>
      </c>
      <c r="H74" s="72" t="s">
        <v>52</v>
      </c>
      <c r="I74" s="72" t="s">
        <v>1</v>
      </c>
    </row>
    <row r="75" spans="1:9" ht="73.400000000000006" customHeight="1" x14ac:dyDescent="0.35">
      <c r="A75" s="51" t="s">
        <v>47</v>
      </c>
      <c r="B75" s="304" t="s">
        <v>764</v>
      </c>
      <c r="C75" s="831" t="s">
        <v>222</v>
      </c>
      <c r="D75" s="832"/>
      <c r="E75" s="88"/>
      <c r="F75" s="88"/>
      <c r="G75" s="123" t="s">
        <v>51</v>
      </c>
      <c r="H75" s="123" t="s">
        <v>52</v>
      </c>
      <c r="I75" s="123" t="s">
        <v>1</v>
      </c>
    </row>
    <row r="76" spans="1:9" ht="3.65" customHeight="1" x14ac:dyDescent="0.35">
      <c r="A76" s="1000"/>
      <c r="B76" s="1000"/>
      <c r="C76" s="1000"/>
      <c r="D76" s="1000"/>
      <c r="E76" s="1000"/>
      <c r="F76" s="1000"/>
      <c r="G76" s="1000"/>
      <c r="H76" s="1000"/>
      <c r="I76" s="1000"/>
    </row>
    <row r="77" spans="1:9" ht="3.65" customHeight="1" x14ac:dyDescent="0.35">
      <c r="A77" s="1001"/>
      <c r="B77" s="1001"/>
      <c r="C77" s="1001"/>
      <c r="D77" s="1001"/>
      <c r="E77" s="1001"/>
      <c r="F77" s="1001"/>
      <c r="G77" s="1001"/>
      <c r="H77" s="1001"/>
      <c r="I77" s="1001"/>
    </row>
    <row r="78" spans="1:9" ht="25.4" customHeight="1" x14ac:dyDescent="0.35">
      <c r="A78" s="1003" t="s">
        <v>311</v>
      </c>
      <c r="B78" s="1003"/>
      <c r="C78" s="1003"/>
      <c r="D78" s="1003"/>
      <c r="E78" s="315" t="s">
        <v>12</v>
      </c>
      <c r="F78" s="315" t="s">
        <v>13</v>
      </c>
      <c r="G78" s="315" t="s">
        <v>147</v>
      </c>
      <c r="H78" s="315" t="s">
        <v>146</v>
      </c>
      <c r="I78" s="315" t="s">
        <v>145</v>
      </c>
    </row>
    <row r="79" spans="1:9" ht="54" customHeight="1" x14ac:dyDescent="0.35">
      <c r="A79" s="80" t="s">
        <v>14</v>
      </c>
      <c r="B79" s="75" t="s">
        <v>53</v>
      </c>
      <c r="C79" s="931" t="s">
        <v>222</v>
      </c>
      <c r="D79" s="932"/>
      <c r="E79" s="86"/>
      <c r="F79" s="86"/>
      <c r="G79" s="73" t="s">
        <v>51</v>
      </c>
      <c r="H79" s="73" t="s">
        <v>52</v>
      </c>
      <c r="I79" s="73" t="s">
        <v>5</v>
      </c>
    </row>
    <row r="80" spans="1:9" ht="68.5" customHeight="1" x14ac:dyDescent="0.35">
      <c r="A80" s="79" t="s">
        <v>30</v>
      </c>
      <c r="B80" s="78" t="s">
        <v>649</v>
      </c>
      <c r="C80" s="1011" t="s">
        <v>222</v>
      </c>
      <c r="D80" s="1012"/>
      <c r="E80" s="88"/>
      <c r="F80" s="88"/>
      <c r="G80" s="72" t="s">
        <v>51</v>
      </c>
      <c r="H80" s="72" t="s">
        <v>52</v>
      </c>
      <c r="I80" s="72" t="s">
        <v>7</v>
      </c>
    </row>
    <row r="81" spans="1:9" ht="3.65" customHeight="1" x14ac:dyDescent="0.35">
      <c r="A81" s="1000"/>
      <c r="B81" s="1000"/>
      <c r="C81" s="1000"/>
      <c r="D81" s="1000"/>
      <c r="E81" s="1000"/>
      <c r="F81" s="1000"/>
      <c r="G81" s="1000"/>
      <c r="H81" s="1000"/>
      <c r="I81" s="1000"/>
    </row>
    <row r="82" spans="1:9" ht="3.65" customHeight="1" x14ac:dyDescent="0.35">
      <c r="A82" s="1001"/>
      <c r="B82" s="1001"/>
      <c r="C82" s="1001"/>
      <c r="D82" s="1001"/>
      <c r="E82" s="1001"/>
      <c r="F82" s="1001"/>
      <c r="G82" s="1001"/>
      <c r="H82" s="1001"/>
      <c r="I82" s="1001"/>
    </row>
    <row r="83" spans="1:9" ht="18.649999999999999" customHeight="1" x14ac:dyDescent="0.35">
      <c r="A83" s="1003" t="s">
        <v>245</v>
      </c>
      <c r="B83" s="1003"/>
      <c r="C83" s="1003"/>
      <c r="D83" s="1003"/>
      <c r="E83" s="1003"/>
      <c r="F83" s="1003"/>
      <c r="G83" s="1003"/>
      <c r="H83" s="1003"/>
      <c r="I83" s="1003"/>
    </row>
    <row r="84" spans="1:9" ht="45.65" customHeight="1" x14ac:dyDescent="0.35">
      <c r="A84" s="52" t="s">
        <v>14</v>
      </c>
      <c r="B84" s="798" t="s">
        <v>632</v>
      </c>
      <c r="C84" s="799"/>
      <c r="D84" s="173" t="s">
        <v>396</v>
      </c>
      <c r="E84" s="126"/>
      <c r="F84" s="126"/>
      <c r="G84" s="97" t="s">
        <v>54</v>
      </c>
      <c r="H84" s="97" t="s">
        <v>52</v>
      </c>
      <c r="I84" s="97" t="s">
        <v>6</v>
      </c>
    </row>
    <row r="85" spans="1:9" ht="78.75" customHeight="1" x14ac:dyDescent="0.35">
      <c r="A85" s="25" t="s">
        <v>30</v>
      </c>
      <c r="B85" s="301" t="s">
        <v>727</v>
      </c>
      <c r="C85" s="1011" t="s">
        <v>222</v>
      </c>
      <c r="D85" s="1012"/>
      <c r="E85" s="127"/>
      <c r="F85" s="127"/>
      <c r="G85" s="98" t="s">
        <v>54</v>
      </c>
      <c r="H85" s="98" t="s">
        <v>52</v>
      </c>
      <c r="I85" s="98" t="s">
        <v>6</v>
      </c>
    </row>
    <row r="86" spans="1:9" ht="72" customHeight="1" x14ac:dyDescent="0.35">
      <c r="A86" s="25" t="s">
        <v>31</v>
      </c>
      <c r="B86" s="301" t="s">
        <v>599</v>
      </c>
      <c r="C86" s="1011" t="s">
        <v>222</v>
      </c>
      <c r="D86" s="1012"/>
      <c r="E86" s="127"/>
      <c r="F86" s="127"/>
      <c r="G86" s="98" t="s">
        <v>54</v>
      </c>
      <c r="H86" s="98" t="s">
        <v>52</v>
      </c>
      <c r="I86" s="98" t="s">
        <v>6</v>
      </c>
    </row>
    <row r="87" spans="1:9" ht="76.5" customHeight="1" x14ac:dyDescent="0.35">
      <c r="A87" s="25" t="s">
        <v>34</v>
      </c>
      <c r="B87" s="197" t="s">
        <v>246</v>
      </c>
      <c r="C87" s="1011" t="s">
        <v>222</v>
      </c>
      <c r="D87" s="1012"/>
      <c r="E87" s="127"/>
      <c r="F87" s="127"/>
      <c r="G87" s="98" t="s">
        <v>54</v>
      </c>
      <c r="H87" s="98" t="s">
        <v>52</v>
      </c>
      <c r="I87" s="98" t="s">
        <v>6</v>
      </c>
    </row>
    <row r="88" spans="1:9" ht="55.5" customHeight="1" x14ac:dyDescent="0.35">
      <c r="A88" s="25" t="s">
        <v>35</v>
      </c>
      <c r="B88" s="197" t="s">
        <v>247</v>
      </c>
      <c r="C88" s="1011" t="s">
        <v>222</v>
      </c>
      <c r="D88" s="1012"/>
      <c r="E88" s="127"/>
      <c r="F88" s="127"/>
      <c r="G88" s="98" t="s">
        <v>54</v>
      </c>
      <c r="H88" s="98" t="s">
        <v>52</v>
      </c>
      <c r="I88" s="98" t="s">
        <v>6</v>
      </c>
    </row>
    <row r="89" spans="1:9" ht="3.65" customHeight="1" x14ac:dyDescent="0.35">
      <c r="A89" s="1000"/>
      <c r="B89" s="1000"/>
      <c r="C89" s="1000"/>
      <c r="D89" s="1000"/>
      <c r="E89" s="1000"/>
      <c r="F89" s="1000"/>
      <c r="G89" s="1000"/>
      <c r="H89" s="1000"/>
      <c r="I89" s="1000"/>
    </row>
    <row r="90" spans="1:9" ht="3.65" customHeight="1" x14ac:dyDescent="0.35">
      <c r="A90" s="1001"/>
      <c r="B90" s="1001"/>
      <c r="C90" s="1001"/>
      <c r="D90" s="1001"/>
      <c r="E90" s="1001"/>
      <c r="F90" s="1001"/>
      <c r="G90" s="1001"/>
      <c r="H90" s="1001"/>
      <c r="I90" s="1001"/>
    </row>
    <row r="91" spans="1:9" ht="25.4" customHeight="1" x14ac:dyDescent="0.35">
      <c r="A91" s="1019" t="s">
        <v>698</v>
      </c>
      <c r="B91" s="1019"/>
      <c r="C91" s="1019"/>
      <c r="D91" s="1019"/>
      <c r="E91" s="314" t="s">
        <v>12</v>
      </c>
      <c r="F91" s="314" t="s">
        <v>13</v>
      </c>
      <c r="G91" s="314" t="s">
        <v>147</v>
      </c>
      <c r="H91" s="314" t="s">
        <v>146</v>
      </c>
      <c r="I91" s="314" t="s">
        <v>145</v>
      </c>
    </row>
    <row r="92" spans="1:9" ht="80.25" customHeight="1" x14ac:dyDescent="0.35">
      <c r="A92" s="80" t="s">
        <v>14</v>
      </c>
      <c r="B92" s="75" t="s">
        <v>879</v>
      </c>
      <c r="C92" s="931" t="s">
        <v>222</v>
      </c>
      <c r="D92" s="932"/>
      <c r="E92" s="86"/>
      <c r="F92" s="86"/>
      <c r="G92" s="73" t="s">
        <v>79</v>
      </c>
      <c r="H92" s="73" t="s">
        <v>80</v>
      </c>
      <c r="I92" s="73" t="s">
        <v>490</v>
      </c>
    </row>
    <row r="93" spans="1:9" ht="95.15" customHeight="1" x14ac:dyDescent="0.35">
      <c r="A93" s="81" t="s">
        <v>30</v>
      </c>
      <c r="B93" s="69" t="s">
        <v>647</v>
      </c>
      <c r="C93" s="829" t="s">
        <v>222</v>
      </c>
      <c r="D93" s="830"/>
      <c r="E93" s="87"/>
      <c r="F93" s="87"/>
      <c r="G93" s="74" t="s">
        <v>79</v>
      </c>
      <c r="H93" s="74" t="s">
        <v>213</v>
      </c>
      <c r="I93" s="74" t="s">
        <v>394</v>
      </c>
    </row>
    <row r="94" spans="1:9" ht="51.65" customHeight="1" x14ac:dyDescent="0.35">
      <c r="A94" s="81" t="s">
        <v>31</v>
      </c>
      <c r="B94" s="69" t="s">
        <v>696</v>
      </c>
      <c r="C94" s="829" t="s">
        <v>222</v>
      </c>
      <c r="D94" s="830"/>
      <c r="E94" s="87"/>
      <c r="F94" s="87"/>
      <c r="G94" s="74" t="s">
        <v>79</v>
      </c>
      <c r="H94" s="74" t="s">
        <v>52</v>
      </c>
      <c r="I94" s="74" t="s">
        <v>4</v>
      </c>
    </row>
    <row r="95" spans="1:9" ht="41.5" customHeight="1" x14ac:dyDescent="0.35">
      <c r="A95" s="81" t="s">
        <v>34</v>
      </c>
      <c r="B95" s="69" t="s">
        <v>774</v>
      </c>
      <c r="C95" s="829" t="s">
        <v>222</v>
      </c>
      <c r="D95" s="830"/>
      <c r="E95" s="87"/>
      <c r="F95" s="87"/>
      <c r="G95" s="74" t="s">
        <v>79</v>
      </c>
      <c r="H95" s="74" t="s">
        <v>213</v>
      </c>
      <c r="I95" s="74" t="s">
        <v>81</v>
      </c>
    </row>
    <row r="96" spans="1:9" ht="51" customHeight="1" x14ac:dyDescent="0.35">
      <c r="A96" s="81" t="s">
        <v>35</v>
      </c>
      <c r="B96" s="787" t="s">
        <v>694</v>
      </c>
      <c r="C96" s="788"/>
      <c r="D96" s="68" t="s">
        <v>782</v>
      </c>
      <c r="E96" s="87"/>
      <c r="F96" s="87"/>
      <c r="G96" s="74" t="s">
        <v>79</v>
      </c>
      <c r="H96" s="74" t="s">
        <v>213</v>
      </c>
      <c r="I96" s="74" t="s">
        <v>82</v>
      </c>
    </row>
    <row r="97" spans="1:9" ht="43.4" customHeight="1" x14ac:dyDescent="0.35">
      <c r="A97" s="81" t="s">
        <v>47</v>
      </c>
      <c r="B97" s="787" t="s">
        <v>570</v>
      </c>
      <c r="C97" s="788"/>
      <c r="D97" s="68" t="s">
        <v>323</v>
      </c>
      <c r="E97" s="87"/>
      <c r="F97" s="87"/>
      <c r="G97" s="74" t="s">
        <v>79</v>
      </c>
      <c r="H97" s="74" t="s">
        <v>393</v>
      </c>
      <c r="I97" s="74" t="s">
        <v>213</v>
      </c>
    </row>
    <row r="98" spans="1:9" ht="43.4" customHeight="1" x14ac:dyDescent="0.35">
      <c r="A98" s="81" t="s">
        <v>48</v>
      </c>
      <c r="B98" s="787" t="s">
        <v>652</v>
      </c>
      <c r="C98" s="788"/>
      <c r="D98" s="68" t="s">
        <v>324</v>
      </c>
      <c r="E98" s="87"/>
      <c r="F98" s="87"/>
      <c r="G98" s="74" t="s">
        <v>79</v>
      </c>
      <c r="H98" s="74" t="s">
        <v>393</v>
      </c>
      <c r="I98" s="74" t="s">
        <v>213</v>
      </c>
    </row>
    <row r="99" spans="1:9" ht="63" customHeight="1" x14ac:dyDescent="0.35">
      <c r="A99" s="81" t="s">
        <v>50</v>
      </c>
      <c r="B99" s="69" t="s">
        <v>584</v>
      </c>
      <c r="C99" s="829" t="s">
        <v>222</v>
      </c>
      <c r="D99" s="830"/>
      <c r="E99" s="87"/>
      <c r="F99" s="87"/>
      <c r="G99" s="74" t="s">
        <v>79</v>
      </c>
      <c r="H99" s="74" t="s">
        <v>80</v>
      </c>
      <c r="I99" s="74" t="s">
        <v>81</v>
      </c>
    </row>
    <row r="100" spans="1:9" ht="107.15" customHeight="1" x14ac:dyDescent="0.35">
      <c r="A100" s="81" t="s">
        <v>624</v>
      </c>
      <c r="B100" s="69" t="s">
        <v>585</v>
      </c>
      <c r="C100" s="829" t="s">
        <v>222</v>
      </c>
      <c r="D100" s="830"/>
      <c r="E100" s="87"/>
      <c r="F100" s="87"/>
      <c r="G100" s="74" t="s">
        <v>79</v>
      </c>
      <c r="H100" s="74" t="s">
        <v>80</v>
      </c>
      <c r="I100" s="74" t="s">
        <v>213</v>
      </c>
    </row>
    <row r="101" spans="1:9" ht="6.75" customHeight="1" x14ac:dyDescent="0.35">
      <c r="A101" s="929"/>
      <c r="B101" s="929"/>
      <c r="C101" s="929"/>
      <c r="D101" s="929"/>
      <c r="E101" s="929"/>
      <c r="F101" s="929"/>
      <c r="G101" s="929"/>
      <c r="H101" s="929"/>
      <c r="I101" s="929"/>
    </row>
    <row r="102" spans="1:9" ht="7.5" customHeight="1" x14ac:dyDescent="0.35">
      <c r="A102" s="827"/>
      <c r="B102" s="827"/>
      <c r="C102" s="827"/>
      <c r="D102" s="827"/>
      <c r="E102" s="827"/>
      <c r="F102" s="827"/>
      <c r="G102" s="827"/>
      <c r="H102" s="827"/>
      <c r="I102" s="827"/>
    </row>
    <row r="103" spans="1:9" ht="25.4" customHeight="1" x14ac:dyDescent="0.35">
      <c r="A103" s="825" t="s">
        <v>494</v>
      </c>
      <c r="B103" s="825"/>
      <c r="C103" s="825"/>
      <c r="D103" s="825"/>
      <c r="E103" s="314" t="s">
        <v>12</v>
      </c>
      <c r="F103" s="314" t="s">
        <v>13</v>
      </c>
      <c r="G103" s="314" t="s">
        <v>147</v>
      </c>
      <c r="H103" s="314" t="s">
        <v>146</v>
      </c>
      <c r="I103" s="314" t="s">
        <v>145</v>
      </c>
    </row>
    <row r="104" spans="1:9" ht="18.649999999999999" customHeight="1" x14ac:dyDescent="0.35">
      <c r="A104" s="1003" t="s">
        <v>185</v>
      </c>
      <c r="B104" s="1003"/>
      <c r="C104" s="1003"/>
      <c r="D104" s="1003"/>
      <c r="E104" s="1003"/>
      <c r="F104" s="1003"/>
      <c r="G104" s="1003"/>
      <c r="H104" s="1003"/>
      <c r="I104" s="1003"/>
    </row>
    <row r="105" spans="1:9" ht="51.65" customHeight="1" x14ac:dyDescent="0.35">
      <c r="A105" s="140" t="s">
        <v>14</v>
      </c>
      <c r="B105" s="69" t="s">
        <v>684</v>
      </c>
      <c r="C105" s="931" t="s">
        <v>222</v>
      </c>
      <c r="D105" s="932"/>
      <c r="E105" s="86"/>
      <c r="F105" s="86"/>
      <c r="G105" s="73" t="s">
        <v>84</v>
      </c>
      <c r="H105" s="73" t="s">
        <v>85</v>
      </c>
      <c r="I105" s="73" t="s">
        <v>213</v>
      </c>
    </row>
    <row r="106" spans="1:9" ht="85.4" customHeight="1" x14ac:dyDescent="0.35">
      <c r="A106" s="140" t="s">
        <v>30</v>
      </c>
      <c r="B106" s="821" t="s">
        <v>689</v>
      </c>
      <c r="C106" s="822"/>
      <c r="D106" s="67" t="s">
        <v>683</v>
      </c>
      <c r="E106" s="86"/>
      <c r="F106" s="86"/>
      <c r="G106" s="73" t="s">
        <v>84</v>
      </c>
      <c r="H106" s="73" t="s">
        <v>85</v>
      </c>
      <c r="I106" s="73" t="s">
        <v>213</v>
      </c>
    </row>
    <row r="107" spans="1:9" ht="12.75" customHeight="1" x14ac:dyDescent="0.35">
      <c r="A107" s="1000"/>
      <c r="B107" s="1000"/>
      <c r="C107" s="1000"/>
      <c r="D107" s="1000"/>
      <c r="E107" s="1000"/>
      <c r="F107" s="1000"/>
      <c r="G107" s="1000"/>
      <c r="H107" s="1000"/>
      <c r="I107" s="1000"/>
    </row>
    <row r="108" spans="1:9" ht="13.5" customHeight="1" x14ac:dyDescent="0.35">
      <c r="A108" s="1001"/>
      <c r="B108" s="1001"/>
      <c r="C108" s="1001"/>
      <c r="D108" s="1001"/>
      <c r="E108" s="1001"/>
      <c r="F108" s="1001"/>
      <c r="G108" s="1001"/>
      <c r="H108" s="1001"/>
      <c r="I108" s="1001"/>
    </row>
    <row r="109" spans="1:9" ht="18.649999999999999" customHeight="1" x14ac:dyDescent="0.35">
      <c r="A109" s="1004" t="s">
        <v>600</v>
      </c>
      <c r="B109" s="1004"/>
      <c r="C109" s="1004"/>
      <c r="D109" s="1004"/>
      <c r="E109" s="1004"/>
      <c r="F109" s="1004"/>
      <c r="G109" s="1004"/>
      <c r="H109" s="1004"/>
      <c r="I109" s="1004"/>
    </row>
    <row r="110" spans="1:9" ht="60.65" customHeight="1" x14ac:dyDescent="0.35">
      <c r="A110" s="80" t="s">
        <v>14</v>
      </c>
      <c r="B110" s="821" t="s">
        <v>613</v>
      </c>
      <c r="C110" s="822"/>
      <c r="D110" s="67" t="s">
        <v>325</v>
      </c>
      <c r="E110" s="86"/>
      <c r="F110" s="86"/>
      <c r="G110" s="73" t="s">
        <v>86</v>
      </c>
      <c r="H110" s="73" t="s">
        <v>87</v>
      </c>
      <c r="I110" s="73" t="s">
        <v>705</v>
      </c>
    </row>
    <row r="111" spans="1:9" ht="48" customHeight="1" x14ac:dyDescent="0.35">
      <c r="A111" s="81" t="s">
        <v>30</v>
      </c>
      <c r="B111" s="818" t="s">
        <v>706</v>
      </c>
      <c r="C111" s="819"/>
      <c r="D111" s="68" t="s">
        <v>325</v>
      </c>
      <c r="E111" s="87"/>
      <c r="F111" s="87"/>
      <c r="G111" s="74" t="s">
        <v>86</v>
      </c>
      <c r="H111" s="74" t="s">
        <v>87</v>
      </c>
      <c r="I111" s="74" t="s">
        <v>6</v>
      </c>
    </row>
    <row r="112" spans="1:9" ht="41.9" customHeight="1" x14ac:dyDescent="0.35">
      <c r="A112" s="81" t="s">
        <v>31</v>
      </c>
      <c r="B112" s="818" t="s">
        <v>471</v>
      </c>
      <c r="C112" s="819"/>
      <c r="D112" s="68" t="s">
        <v>326</v>
      </c>
      <c r="E112" s="87"/>
      <c r="F112" s="87"/>
      <c r="G112" s="74" t="s">
        <v>86</v>
      </c>
      <c r="H112" s="74" t="s">
        <v>87</v>
      </c>
      <c r="I112" s="74" t="s">
        <v>213</v>
      </c>
    </row>
    <row r="113" spans="1:9" ht="46.4" customHeight="1" x14ac:dyDescent="0.35">
      <c r="A113" s="81" t="s">
        <v>34</v>
      </c>
      <c r="B113" s="818" t="s">
        <v>472</v>
      </c>
      <c r="C113" s="819"/>
      <c r="D113" s="68" t="s">
        <v>326</v>
      </c>
      <c r="E113" s="87"/>
      <c r="F113" s="87"/>
      <c r="G113" s="74" t="s">
        <v>86</v>
      </c>
      <c r="H113" s="74" t="s">
        <v>87</v>
      </c>
      <c r="I113" s="74" t="s">
        <v>213</v>
      </c>
    </row>
    <row r="114" spans="1:9" ht="48" customHeight="1" x14ac:dyDescent="0.35">
      <c r="A114" s="81" t="s">
        <v>35</v>
      </c>
      <c r="B114" s="818" t="s">
        <v>473</v>
      </c>
      <c r="C114" s="819"/>
      <c r="D114" s="68" t="s">
        <v>325</v>
      </c>
      <c r="E114" s="87"/>
      <c r="F114" s="87"/>
      <c r="G114" s="74" t="s">
        <v>86</v>
      </c>
      <c r="H114" s="74" t="s">
        <v>87</v>
      </c>
      <c r="I114" s="74" t="s">
        <v>213</v>
      </c>
    </row>
    <row r="115" spans="1:9" ht="41.9" customHeight="1" x14ac:dyDescent="0.35">
      <c r="A115" s="81" t="s">
        <v>47</v>
      </c>
      <c r="B115" s="818" t="s">
        <v>571</v>
      </c>
      <c r="C115" s="819"/>
      <c r="D115" s="68" t="s">
        <v>327</v>
      </c>
      <c r="E115" s="87"/>
      <c r="F115" s="87"/>
      <c r="G115" s="74" t="s">
        <v>86</v>
      </c>
      <c r="H115" s="74" t="s">
        <v>393</v>
      </c>
      <c r="I115" s="74" t="s">
        <v>213</v>
      </c>
    </row>
    <row r="116" spans="1:9" ht="99" customHeight="1" x14ac:dyDescent="0.35">
      <c r="A116" s="1000"/>
      <c r="B116" s="1000"/>
      <c r="C116" s="1000"/>
      <c r="D116" s="1000"/>
      <c r="E116" s="1000"/>
      <c r="F116" s="1000"/>
      <c r="G116" s="1000"/>
      <c r="H116" s="1000"/>
      <c r="I116" s="1000"/>
    </row>
    <row r="117" spans="1:9" ht="74.25" customHeight="1" x14ac:dyDescent="0.35">
      <c r="A117" s="1001"/>
      <c r="B117" s="1001"/>
      <c r="C117" s="1001"/>
      <c r="D117" s="1001"/>
      <c r="E117" s="1001"/>
      <c r="F117" s="1001"/>
      <c r="G117" s="1001"/>
      <c r="H117" s="1001"/>
      <c r="I117" s="1001"/>
    </row>
    <row r="118" spans="1:9" ht="25.4" customHeight="1" x14ac:dyDescent="0.35">
      <c r="A118" s="825" t="s">
        <v>187</v>
      </c>
      <c r="B118" s="825"/>
      <c r="C118" s="825"/>
      <c r="D118" s="825"/>
      <c r="E118" s="314" t="s">
        <v>12</v>
      </c>
      <c r="F118" s="314" t="s">
        <v>13</v>
      </c>
      <c r="G118" s="314" t="s">
        <v>147</v>
      </c>
      <c r="H118" s="314" t="s">
        <v>146</v>
      </c>
      <c r="I118" s="314" t="s">
        <v>145</v>
      </c>
    </row>
    <row r="119" spans="1:9" ht="182.5" customHeight="1" x14ac:dyDescent="0.35">
      <c r="A119" s="82" t="s">
        <v>14</v>
      </c>
      <c r="B119" s="523" t="s">
        <v>650</v>
      </c>
      <c r="C119" s="524"/>
      <c r="D119" s="141" t="s">
        <v>328</v>
      </c>
      <c r="E119" s="90"/>
      <c r="F119" s="90"/>
      <c r="G119" s="77" t="s">
        <v>213</v>
      </c>
      <c r="H119" s="77" t="s">
        <v>213</v>
      </c>
      <c r="I119" s="77" t="s">
        <v>714</v>
      </c>
    </row>
    <row r="120" spans="1:9" ht="3.65" customHeight="1" x14ac:dyDescent="0.35">
      <c r="A120" s="1000"/>
      <c r="B120" s="1000"/>
      <c r="C120" s="1000"/>
      <c r="D120" s="1000"/>
      <c r="E120" s="1000"/>
      <c r="F120" s="1000"/>
      <c r="G120" s="1000"/>
      <c r="H120" s="1000"/>
      <c r="I120" s="1000"/>
    </row>
    <row r="121" spans="1:9" ht="3.65" customHeight="1" x14ac:dyDescent="0.35">
      <c r="A121" s="1001"/>
      <c r="B121" s="1001"/>
      <c r="C121" s="1001"/>
      <c r="D121" s="1001"/>
      <c r="E121" s="1001"/>
      <c r="F121" s="1001"/>
      <c r="G121" s="1001"/>
      <c r="H121" s="1001"/>
      <c r="I121" s="1001"/>
    </row>
    <row r="122" spans="1:9" ht="18.649999999999999" customHeight="1" x14ac:dyDescent="0.35">
      <c r="A122" s="1003" t="s">
        <v>785</v>
      </c>
      <c r="B122" s="1003"/>
      <c r="C122" s="1003"/>
      <c r="D122" s="1003"/>
      <c r="E122" s="1003"/>
      <c r="F122" s="1003"/>
      <c r="G122" s="1003"/>
      <c r="H122" s="1003"/>
      <c r="I122" s="1003"/>
    </row>
    <row r="123" spans="1:9" ht="44.15" customHeight="1" x14ac:dyDescent="0.35">
      <c r="A123" s="80" t="s">
        <v>14</v>
      </c>
      <c r="B123" s="550" t="s">
        <v>786</v>
      </c>
      <c r="C123" s="551"/>
      <c r="D123" s="67" t="s">
        <v>329</v>
      </c>
      <c r="E123" s="86"/>
      <c r="F123" s="86"/>
      <c r="G123" s="73" t="s">
        <v>213</v>
      </c>
      <c r="H123" s="73" t="s">
        <v>213</v>
      </c>
      <c r="I123" s="73" t="s">
        <v>5</v>
      </c>
    </row>
    <row r="124" spans="1:9" ht="45" customHeight="1" x14ac:dyDescent="0.35">
      <c r="A124" s="81" t="s">
        <v>30</v>
      </c>
      <c r="B124" s="787" t="s">
        <v>313</v>
      </c>
      <c r="C124" s="788"/>
      <c r="D124" s="68" t="s">
        <v>330</v>
      </c>
      <c r="E124" s="87"/>
      <c r="F124" s="87"/>
      <c r="G124" s="74" t="s">
        <v>213</v>
      </c>
      <c r="H124" s="74" t="s">
        <v>213</v>
      </c>
      <c r="I124" s="74" t="s">
        <v>5</v>
      </c>
    </row>
    <row r="125" spans="1:9" ht="47.15" customHeight="1" x14ac:dyDescent="0.35">
      <c r="A125" s="79" t="s">
        <v>31</v>
      </c>
      <c r="B125" s="781" t="s">
        <v>315</v>
      </c>
      <c r="C125" s="782"/>
      <c r="D125" s="71" t="s">
        <v>331</v>
      </c>
      <c r="E125" s="88"/>
      <c r="F125" s="88"/>
      <c r="G125" s="72" t="s">
        <v>213</v>
      </c>
      <c r="H125" s="72" t="s">
        <v>213</v>
      </c>
      <c r="I125" s="72" t="s">
        <v>5</v>
      </c>
    </row>
    <row r="126" spans="1:9" ht="6.65" customHeight="1" x14ac:dyDescent="0.35">
      <c r="A126" s="1000"/>
      <c r="B126" s="1000"/>
      <c r="C126" s="1000"/>
      <c r="D126" s="1000"/>
      <c r="E126" s="1000"/>
      <c r="F126" s="1000"/>
      <c r="G126" s="1000"/>
      <c r="H126" s="1000"/>
      <c r="I126" s="1000"/>
    </row>
    <row r="127" spans="1:9" ht="6.65" customHeight="1" x14ac:dyDescent="0.35">
      <c r="A127" s="1001"/>
      <c r="B127" s="1001"/>
      <c r="C127" s="1001"/>
      <c r="D127" s="1001"/>
      <c r="E127" s="1001"/>
      <c r="F127" s="1001"/>
      <c r="G127" s="1001"/>
      <c r="H127" s="1001"/>
      <c r="I127" s="1001"/>
    </row>
    <row r="128" spans="1:9" ht="18.649999999999999" customHeight="1" x14ac:dyDescent="0.35">
      <c r="A128" s="1002" t="s">
        <v>201</v>
      </c>
      <c r="B128" s="1002"/>
      <c r="C128" s="1002"/>
      <c r="D128" s="1002"/>
      <c r="E128" s="1002"/>
      <c r="F128" s="1002"/>
      <c r="G128" s="1002"/>
      <c r="H128" s="1002"/>
      <c r="I128" s="1002"/>
    </row>
    <row r="129" spans="1:9" ht="33.65" customHeight="1" x14ac:dyDescent="0.35">
      <c r="A129" s="80" t="s">
        <v>14</v>
      </c>
      <c r="B129" s="75" t="s">
        <v>332</v>
      </c>
      <c r="C129" s="931" t="s">
        <v>222</v>
      </c>
      <c r="D129" s="932"/>
      <c r="E129" s="86"/>
      <c r="F129" s="86"/>
      <c r="G129" s="73" t="s">
        <v>213</v>
      </c>
      <c r="H129" s="73" t="s">
        <v>213</v>
      </c>
      <c r="I129" s="73" t="s">
        <v>213</v>
      </c>
    </row>
    <row r="130" spans="1:9" ht="33.65" customHeight="1" x14ac:dyDescent="0.35">
      <c r="A130" s="81" t="s">
        <v>30</v>
      </c>
      <c r="B130" s="69" t="s">
        <v>216</v>
      </c>
      <c r="C130" s="829" t="s">
        <v>222</v>
      </c>
      <c r="D130" s="830"/>
      <c r="E130" s="87"/>
      <c r="F130" s="87"/>
      <c r="G130" s="74" t="s">
        <v>213</v>
      </c>
      <c r="H130" s="74" t="s">
        <v>213</v>
      </c>
      <c r="I130" s="74" t="s">
        <v>213</v>
      </c>
    </row>
    <row r="131" spans="1:9" ht="39.65" customHeight="1" x14ac:dyDescent="0.35">
      <c r="A131" s="81" t="s">
        <v>31</v>
      </c>
      <c r="B131" s="787" t="s">
        <v>501</v>
      </c>
      <c r="C131" s="788"/>
      <c r="D131" s="68" t="s">
        <v>333</v>
      </c>
      <c r="E131" s="87"/>
      <c r="F131" s="87"/>
      <c r="G131" s="74" t="s">
        <v>213</v>
      </c>
      <c r="H131" s="74" t="s">
        <v>213</v>
      </c>
      <c r="I131" s="74" t="s">
        <v>213</v>
      </c>
    </row>
    <row r="132" spans="1:9" ht="42.65" customHeight="1" x14ac:dyDescent="0.35">
      <c r="A132" s="81" t="s">
        <v>34</v>
      </c>
      <c r="B132" s="787" t="s">
        <v>572</v>
      </c>
      <c r="C132" s="788"/>
      <c r="D132" s="68" t="s">
        <v>333</v>
      </c>
      <c r="E132" s="87"/>
      <c r="F132" s="87"/>
      <c r="G132" s="74" t="s">
        <v>213</v>
      </c>
      <c r="H132" s="74" t="s">
        <v>213</v>
      </c>
      <c r="I132" s="74" t="s">
        <v>213</v>
      </c>
    </row>
    <row r="133" spans="1:9" ht="54.65" customHeight="1" x14ac:dyDescent="0.35">
      <c r="A133" s="81" t="s">
        <v>35</v>
      </c>
      <c r="B133" s="787" t="s">
        <v>601</v>
      </c>
      <c r="C133" s="788"/>
      <c r="D133" s="68" t="s">
        <v>333</v>
      </c>
      <c r="E133" s="87"/>
      <c r="F133" s="87"/>
      <c r="G133" s="74" t="s">
        <v>213</v>
      </c>
      <c r="H133" s="74" t="s">
        <v>213</v>
      </c>
      <c r="I133" s="74" t="s">
        <v>213</v>
      </c>
    </row>
    <row r="134" spans="1:9" ht="7.4" customHeight="1" x14ac:dyDescent="0.35">
      <c r="A134" s="1005"/>
      <c r="B134" s="1005"/>
      <c r="C134" s="1005"/>
      <c r="D134" s="1005"/>
      <c r="E134" s="1005"/>
      <c r="F134" s="1005"/>
      <c r="G134" s="1005"/>
      <c r="H134" s="1005"/>
      <c r="I134" s="1005"/>
    </row>
    <row r="135" spans="1:9" ht="5.5" customHeight="1" x14ac:dyDescent="0.35">
      <c r="A135" s="1006"/>
      <c r="B135" s="1006"/>
      <c r="C135" s="1006"/>
      <c r="D135" s="1006"/>
      <c r="E135" s="1006"/>
      <c r="F135" s="1006"/>
      <c r="G135" s="1006"/>
      <c r="H135" s="1006"/>
      <c r="I135" s="1006"/>
    </row>
    <row r="136" spans="1:9" ht="26.15" customHeight="1" x14ac:dyDescent="0.35">
      <c r="A136" s="562" t="s">
        <v>170</v>
      </c>
      <c r="B136" s="562"/>
      <c r="C136" s="562"/>
      <c r="D136" s="562"/>
      <c r="E136" s="313" t="s">
        <v>12</v>
      </c>
      <c r="F136" s="313" t="s">
        <v>13</v>
      </c>
      <c r="G136" s="313" t="s">
        <v>147</v>
      </c>
      <c r="H136" s="313" t="s">
        <v>146</v>
      </c>
      <c r="I136" s="313" t="s">
        <v>145</v>
      </c>
    </row>
    <row r="137" spans="1:9" ht="18.649999999999999" customHeight="1" x14ac:dyDescent="0.35">
      <c r="A137" s="825" t="s">
        <v>171</v>
      </c>
      <c r="B137" s="825"/>
      <c r="C137" s="825"/>
      <c r="D137" s="825"/>
      <c r="E137" s="825"/>
      <c r="F137" s="825"/>
      <c r="G137" s="825"/>
      <c r="H137" s="825"/>
      <c r="I137" s="825"/>
    </row>
    <row r="138" spans="1:9" ht="58.4" customHeight="1" x14ac:dyDescent="0.35">
      <c r="A138" s="80" t="s">
        <v>14</v>
      </c>
      <c r="B138" s="938" t="s">
        <v>588</v>
      </c>
      <c r="C138" s="939"/>
      <c r="D138" s="65" t="s">
        <v>435</v>
      </c>
      <c r="E138" s="86"/>
      <c r="F138" s="86"/>
      <c r="G138" s="73" t="s">
        <v>55</v>
      </c>
      <c r="H138" s="73" t="s">
        <v>56</v>
      </c>
      <c r="I138" s="73" t="s">
        <v>213</v>
      </c>
    </row>
    <row r="139" spans="1:9" ht="44.15" customHeight="1" x14ac:dyDescent="0.35">
      <c r="A139" s="81" t="s">
        <v>30</v>
      </c>
      <c r="B139" s="787" t="s">
        <v>750</v>
      </c>
      <c r="C139" s="788"/>
      <c r="D139" s="65" t="s">
        <v>433</v>
      </c>
      <c r="E139" s="87"/>
      <c r="F139" s="87"/>
      <c r="G139" s="74" t="s">
        <v>55</v>
      </c>
      <c r="H139" s="74" t="s">
        <v>56</v>
      </c>
      <c r="I139" s="74" t="s">
        <v>213</v>
      </c>
    </row>
    <row r="140" spans="1:9" ht="38.5" customHeight="1" x14ac:dyDescent="0.35">
      <c r="A140" s="81" t="s">
        <v>31</v>
      </c>
      <c r="B140" s="69" t="s">
        <v>635</v>
      </c>
      <c r="C140" s="619" t="s">
        <v>234</v>
      </c>
      <c r="D140" s="621"/>
      <c r="E140" s="87"/>
      <c r="F140" s="87"/>
      <c r="G140" s="74" t="s">
        <v>55</v>
      </c>
      <c r="H140" s="74" t="s">
        <v>56</v>
      </c>
      <c r="I140" s="74" t="s">
        <v>213</v>
      </c>
    </row>
    <row r="141" spans="1:9" ht="43.4" customHeight="1" x14ac:dyDescent="0.35">
      <c r="A141" s="79" t="s">
        <v>34</v>
      </c>
      <c r="B141" s="781" t="s">
        <v>407</v>
      </c>
      <c r="C141" s="782"/>
      <c r="D141" s="71" t="s">
        <v>434</v>
      </c>
      <c r="E141" s="88"/>
      <c r="F141" s="88"/>
      <c r="G141" s="72" t="s">
        <v>38</v>
      </c>
      <c r="H141" s="125" t="s">
        <v>707</v>
      </c>
      <c r="I141" s="72" t="s">
        <v>213</v>
      </c>
    </row>
    <row r="142" spans="1:9" ht="63" customHeight="1" x14ac:dyDescent="0.35">
      <c r="A142" s="1000"/>
      <c r="B142" s="1000"/>
      <c r="C142" s="1000"/>
      <c r="D142" s="1000"/>
      <c r="E142" s="1000"/>
      <c r="F142" s="1000"/>
      <c r="G142" s="1000"/>
      <c r="H142" s="1000"/>
      <c r="I142" s="1000"/>
    </row>
    <row r="143" spans="1:9" ht="43.5" customHeight="1" x14ac:dyDescent="0.35">
      <c r="A143" s="1001"/>
      <c r="B143" s="1001"/>
      <c r="C143" s="1001"/>
      <c r="D143" s="1001"/>
      <c r="E143" s="1001"/>
      <c r="F143" s="1001"/>
      <c r="G143" s="1001"/>
      <c r="H143" s="1001"/>
      <c r="I143" s="1001"/>
    </row>
    <row r="144" spans="1:9" ht="24.75" customHeight="1" x14ac:dyDescent="0.35">
      <c r="A144" s="825" t="s">
        <v>188</v>
      </c>
      <c r="B144" s="825"/>
      <c r="C144" s="825"/>
      <c r="D144" s="825"/>
      <c r="E144" s="314" t="s">
        <v>12</v>
      </c>
      <c r="F144" s="314" t="s">
        <v>13</v>
      </c>
      <c r="G144" s="314" t="s">
        <v>147</v>
      </c>
      <c r="H144" s="314" t="s">
        <v>146</v>
      </c>
      <c r="I144" s="314" t="s">
        <v>145</v>
      </c>
    </row>
    <row r="145" spans="1:9" ht="76.400000000000006" customHeight="1" x14ac:dyDescent="0.35">
      <c r="A145" s="80" t="s">
        <v>14</v>
      </c>
      <c r="B145" s="550" t="s">
        <v>674</v>
      </c>
      <c r="C145" s="551"/>
      <c r="D145" s="67" t="s">
        <v>334</v>
      </c>
      <c r="E145" s="86"/>
      <c r="F145" s="86"/>
      <c r="G145" s="73" t="s">
        <v>88</v>
      </c>
      <c r="H145" s="73" t="s">
        <v>710</v>
      </c>
      <c r="I145" s="73" t="s">
        <v>213</v>
      </c>
    </row>
    <row r="146" spans="1:9" ht="66.650000000000006" customHeight="1" x14ac:dyDescent="0.35">
      <c r="A146" s="81" t="s">
        <v>30</v>
      </c>
      <c r="B146" s="69" t="s">
        <v>587</v>
      </c>
      <c r="C146" s="619" t="s">
        <v>234</v>
      </c>
      <c r="D146" s="621"/>
      <c r="E146" s="87"/>
      <c r="F146" s="87"/>
      <c r="G146" s="74" t="s">
        <v>88</v>
      </c>
      <c r="H146" s="74" t="s">
        <v>711</v>
      </c>
      <c r="I146" s="74" t="s">
        <v>213</v>
      </c>
    </row>
    <row r="147" spans="1:9" ht="51.65" customHeight="1" x14ac:dyDescent="0.35">
      <c r="A147" s="81" t="s">
        <v>31</v>
      </c>
      <c r="B147" s="787" t="s">
        <v>89</v>
      </c>
      <c r="C147" s="788"/>
      <c r="D147" s="68" t="s">
        <v>335</v>
      </c>
      <c r="E147" s="87"/>
      <c r="F147" s="87"/>
      <c r="G147" s="74" t="s">
        <v>88</v>
      </c>
      <c r="H147" s="74" t="s">
        <v>711</v>
      </c>
      <c r="I147" s="74" t="s">
        <v>213</v>
      </c>
    </row>
    <row r="148" spans="1:9" ht="90.65" customHeight="1" x14ac:dyDescent="0.35">
      <c r="A148" s="81" t="s">
        <v>34</v>
      </c>
      <c r="B148" s="122" t="s">
        <v>633</v>
      </c>
      <c r="C148" s="619" t="s">
        <v>222</v>
      </c>
      <c r="D148" s="621"/>
      <c r="E148" s="87"/>
      <c r="F148" s="87"/>
      <c r="G148" s="74" t="s">
        <v>88</v>
      </c>
      <c r="H148" s="74" t="s">
        <v>711</v>
      </c>
      <c r="I148" s="74" t="s">
        <v>213</v>
      </c>
    </row>
    <row r="149" spans="1:9" ht="7.5" customHeight="1" x14ac:dyDescent="0.35">
      <c r="A149" s="1000"/>
      <c r="B149" s="1000"/>
      <c r="C149" s="1000"/>
      <c r="D149" s="1000"/>
      <c r="E149" s="1000"/>
      <c r="F149" s="1000"/>
      <c r="G149" s="1000"/>
      <c r="H149" s="1000"/>
      <c r="I149" s="1000"/>
    </row>
    <row r="150" spans="1:9" ht="6.65" customHeight="1" x14ac:dyDescent="0.35">
      <c r="A150" s="1001"/>
      <c r="B150" s="1001"/>
      <c r="C150" s="1001"/>
      <c r="D150" s="1001"/>
      <c r="E150" s="1001"/>
      <c r="F150" s="1001"/>
      <c r="G150" s="1001"/>
      <c r="H150" s="1001"/>
      <c r="I150" s="1001"/>
    </row>
    <row r="151" spans="1:9" ht="18.649999999999999" customHeight="1" x14ac:dyDescent="0.35">
      <c r="A151" s="825" t="s">
        <v>202</v>
      </c>
      <c r="B151" s="825"/>
      <c r="C151" s="825"/>
      <c r="D151" s="825"/>
      <c r="E151" s="825"/>
      <c r="F151" s="825"/>
      <c r="G151" s="825"/>
      <c r="H151" s="825"/>
      <c r="I151" s="825"/>
    </row>
    <row r="152" spans="1:9" ht="123.65" customHeight="1" x14ac:dyDescent="0.35">
      <c r="A152" s="80" t="s">
        <v>14</v>
      </c>
      <c r="B152" s="305" t="s">
        <v>634</v>
      </c>
      <c r="C152" s="619" t="s">
        <v>222</v>
      </c>
      <c r="D152" s="621"/>
      <c r="E152" s="86"/>
      <c r="F152" s="86"/>
      <c r="G152" s="73" t="s">
        <v>90</v>
      </c>
      <c r="H152" s="73" t="s">
        <v>91</v>
      </c>
      <c r="I152" s="73" t="s">
        <v>213</v>
      </c>
    </row>
    <row r="153" spans="1:9" ht="8.25" customHeight="1" x14ac:dyDescent="0.35">
      <c r="A153" s="1005"/>
      <c r="B153" s="1005"/>
      <c r="C153" s="1005"/>
      <c r="D153" s="1005"/>
      <c r="E153" s="1005"/>
      <c r="F153" s="1005"/>
      <c r="G153" s="1005"/>
      <c r="H153" s="1005"/>
      <c r="I153" s="1005"/>
    </row>
    <row r="154" spans="1:9" ht="6.75" customHeight="1" x14ac:dyDescent="0.35">
      <c r="A154" s="1006"/>
      <c r="B154" s="1006"/>
      <c r="C154" s="1006"/>
      <c r="D154" s="1006"/>
      <c r="E154" s="1006"/>
      <c r="F154" s="1006"/>
      <c r="G154" s="1006"/>
      <c r="H154" s="1006"/>
      <c r="I154" s="1006"/>
    </row>
    <row r="155" spans="1:9" ht="26.15" customHeight="1" x14ac:dyDescent="0.35">
      <c r="A155" s="562" t="s">
        <v>533</v>
      </c>
      <c r="B155" s="562"/>
      <c r="C155" s="562"/>
      <c r="D155" s="562"/>
      <c r="E155" s="313" t="s">
        <v>12</v>
      </c>
      <c r="F155" s="313" t="s">
        <v>13</v>
      </c>
      <c r="G155" s="313" t="s">
        <v>147</v>
      </c>
      <c r="H155" s="313" t="s">
        <v>146</v>
      </c>
      <c r="I155" s="313" t="s">
        <v>145</v>
      </c>
    </row>
    <row r="156" spans="1:9" ht="18.649999999999999" customHeight="1" x14ac:dyDescent="0.35">
      <c r="A156" s="825" t="s">
        <v>535</v>
      </c>
      <c r="B156" s="825"/>
      <c r="C156" s="825"/>
      <c r="D156" s="825"/>
      <c r="E156" s="825"/>
      <c r="F156" s="825"/>
      <c r="G156" s="825"/>
      <c r="H156" s="825"/>
      <c r="I156" s="825"/>
    </row>
    <row r="157" spans="1:9" ht="81" customHeight="1" x14ac:dyDescent="0.35">
      <c r="A157" s="80" t="s">
        <v>14</v>
      </c>
      <c r="B157" s="550" t="s">
        <v>636</v>
      </c>
      <c r="C157" s="551"/>
      <c r="D157" s="67" t="s">
        <v>531</v>
      </c>
      <c r="E157" s="86"/>
      <c r="F157" s="86"/>
      <c r="G157" s="73" t="s">
        <v>92</v>
      </c>
      <c r="H157" s="73" t="s">
        <v>93</v>
      </c>
      <c r="I157" s="73" t="s">
        <v>213</v>
      </c>
    </row>
    <row r="158" spans="1:9" ht="57" customHeight="1" x14ac:dyDescent="0.35">
      <c r="A158" s="81" t="s">
        <v>30</v>
      </c>
      <c r="B158" s="787" t="s">
        <v>589</v>
      </c>
      <c r="C158" s="788"/>
      <c r="D158" s="67" t="s">
        <v>531</v>
      </c>
      <c r="E158" s="87"/>
      <c r="F158" s="87"/>
      <c r="G158" s="74" t="s">
        <v>92</v>
      </c>
      <c r="H158" s="74" t="s">
        <v>93</v>
      </c>
      <c r="I158" s="74" t="s">
        <v>213</v>
      </c>
    </row>
    <row r="159" spans="1:9" ht="117" customHeight="1" x14ac:dyDescent="0.35">
      <c r="A159" s="79" t="s">
        <v>31</v>
      </c>
      <c r="B159" s="78" t="s">
        <v>602</v>
      </c>
      <c r="C159" s="925" t="s">
        <v>222</v>
      </c>
      <c r="D159" s="926"/>
      <c r="E159" s="88"/>
      <c r="F159" s="88"/>
      <c r="G159" s="72" t="s">
        <v>92</v>
      </c>
      <c r="H159" s="72" t="s">
        <v>93</v>
      </c>
      <c r="I159" s="72" t="s">
        <v>213</v>
      </c>
    </row>
    <row r="160" spans="1:9" ht="4.4000000000000004" customHeight="1" x14ac:dyDescent="0.35">
      <c r="A160" s="1000"/>
      <c r="B160" s="1000"/>
      <c r="C160" s="1000"/>
      <c r="D160" s="1000"/>
      <c r="E160" s="1000"/>
      <c r="F160" s="1000"/>
      <c r="G160" s="1000"/>
      <c r="H160" s="1000"/>
      <c r="I160" s="1000"/>
    </row>
    <row r="161" spans="1:9" ht="6.65" customHeight="1" x14ac:dyDescent="0.35">
      <c r="A161" s="1001"/>
      <c r="B161" s="1001"/>
      <c r="C161" s="1001"/>
      <c r="D161" s="1001"/>
      <c r="E161" s="1001"/>
      <c r="F161" s="1001"/>
      <c r="G161" s="1001"/>
      <c r="H161" s="1001"/>
      <c r="I161" s="1001"/>
    </row>
    <row r="162" spans="1:9" ht="18.649999999999999" customHeight="1" x14ac:dyDescent="0.35">
      <c r="A162" s="825" t="s">
        <v>189</v>
      </c>
      <c r="B162" s="825"/>
      <c r="C162" s="825"/>
      <c r="D162" s="825"/>
      <c r="E162" s="825"/>
      <c r="F162" s="825"/>
      <c r="G162" s="825"/>
      <c r="H162" s="825"/>
      <c r="I162" s="825"/>
    </row>
    <row r="163" spans="1:9" ht="106.4" customHeight="1" x14ac:dyDescent="0.35">
      <c r="A163" s="80" t="s">
        <v>14</v>
      </c>
      <c r="B163" s="121" t="s">
        <v>590</v>
      </c>
      <c r="C163" s="829" t="s">
        <v>222</v>
      </c>
      <c r="D163" s="830"/>
      <c r="E163" s="86"/>
      <c r="F163" s="86"/>
      <c r="G163" s="73" t="s">
        <v>94</v>
      </c>
      <c r="H163" s="73" t="s">
        <v>95</v>
      </c>
      <c r="I163" s="73" t="s">
        <v>213</v>
      </c>
    </row>
    <row r="164" spans="1:9" ht="79.75" customHeight="1" x14ac:dyDescent="0.35">
      <c r="A164" s="79" t="s">
        <v>30</v>
      </c>
      <c r="B164" s="124" t="s">
        <v>591</v>
      </c>
      <c r="C164" s="829" t="s">
        <v>222</v>
      </c>
      <c r="D164" s="830"/>
      <c r="E164" s="88"/>
      <c r="F164" s="88"/>
      <c r="G164" s="72" t="s">
        <v>94</v>
      </c>
      <c r="H164" s="72" t="s">
        <v>95</v>
      </c>
      <c r="I164" s="72" t="s">
        <v>213</v>
      </c>
    </row>
    <row r="165" spans="1:9" ht="7.4" customHeight="1" x14ac:dyDescent="0.35">
      <c r="A165" s="1000"/>
      <c r="B165" s="1000"/>
      <c r="C165" s="1000"/>
      <c r="D165" s="1000"/>
      <c r="E165" s="1000"/>
      <c r="F165" s="1000"/>
      <c r="G165" s="1000"/>
      <c r="H165" s="1000"/>
      <c r="I165" s="1000"/>
    </row>
    <row r="166" spans="1:9" ht="1.4" customHeight="1" x14ac:dyDescent="0.35">
      <c r="A166" s="1001"/>
      <c r="B166" s="1001"/>
      <c r="C166" s="1001"/>
      <c r="D166" s="1001"/>
      <c r="E166" s="1001"/>
      <c r="F166" s="1001"/>
      <c r="G166" s="1001"/>
      <c r="H166" s="1001"/>
      <c r="I166" s="1001"/>
    </row>
    <row r="167" spans="1:9" ht="25.4" customHeight="1" x14ac:dyDescent="0.35">
      <c r="A167" s="825" t="s">
        <v>190</v>
      </c>
      <c r="B167" s="825"/>
      <c r="C167" s="825"/>
      <c r="D167" s="825"/>
      <c r="E167" s="314" t="s">
        <v>12</v>
      </c>
      <c r="F167" s="314" t="s">
        <v>13</v>
      </c>
      <c r="G167" s="314" t="s">
        <v>147</v>
      </c>
      <c r="H167" s="314" t="s">
        <v>146</v>
      </c>
      <c r="I167" s="314" t="s">
        <v>145</v>
      </c>
    </row>
    <row r="168" spans="1:9" ht="111.65" customHeight="1" x14ac:dyDescent="0.35">
      <c r="A168" s="80" t="s">
        <v>14</v>
      </c>
      <c r="B168" s="121" t="s">
        <v>592</v>
      </c>
      <c r="C168" s="829" t="s">
        <v>222</v>
      </c>
      <c r="D168" s="830"/>
      <c r="E168" s="86"/>
      <c r="F168" s="86"/>
      <c r="G168" s="73" t="s">
        <v>96</v>
      </c>
      <c r="H168" s="73" t="s">
        <v>97</v>
      </c>
      <c r="I168" s="73" t="s">
        <v>213</v>
      </c>
    </row>
    <row r="169" spans="1:9" ht="99.65" customHeight="1" x14ac:dyDescent="0.35">
      <c r="A169" s="137" t="s">
        <v>30</v>
      </c>
      <c r="B169" s="121" t="s">
        <v>537</v>
      </c>
      <c r="C169" s="829" t="s">
        <v>222</v>
      </c>
      <c r="D169" s="830"/>
      <c r="E169" s="87"/>
      <c r="F169" s="87"/>
      <c r="G169" s="109" t="s">
        <v>96</v>
      </c>
      <c r="H169" s="109" t="s">
        <v>97</v>
      </c>
      <c r="I169" s="109" t="s">
        <v>213</v>
      </c>
    </row>
    <row r="170" spans="1:9" ht="3.65" customHeight="1" x14ac:dyDescent="0.35">
      <c r="A170" s="1005"/>
      <c r="B170" s="1005"/>
      <c r="C170" s="1005"/>
      <c r="D170" s="1005"/>
      <c r="E170" s="1005"/>
      <c r="F170" s="1005"/>
      <c r="G170" s="1005"/>
      <c r="H170" s="1005"/>
      <c r="I170" s="1005"/>
    </row>
    <row r="171" spans="1:9" ht="6.65" customHeight="1" x14ac:dyDescent="0.35">
      <c r="A171" s="1006"/>
      <c r="B171" s="1006"/>
      <c r="C171" s="1006"/>
      <c r="D171" s="1006"/>
      <c r="E171" s="1006"/>
      <c r="F171" s="1006"/>
      <c r="G171" s="1006"/>
      <c r="H171" s="1006"/>
      <c r="I171" s="1006"/>
    </row>
    <row r="172" spans="1:9" ht="26.15" customHeight="1" x14ac:dyDescent="0.35">
      <c r="A172" s="562" t="s">
        <v>318</v>
      </c>
      <c r="B172" s="562"/>
      <c r="C172" s="562"/>
      <c r="D172" s="562"/>
      <c r="E172" s="313" t="s">
        <v>12</v>
      </c>
      <c r="F172" s="313" t="s">
        <v>13</v>
      </c>
      <c r="G172" s="313" t="s">
        <v>147</v>
      </c>
      <c r="H172" s="313" t="s">
        <v>146</v>
      </c>
      <c r="I172" s="313" t="s">
        <v>145</v>
      </c>
    </row>
    <row r="173" spans="1:9" ht="18.649999999999999" customHeight="1" x14ac:dyDescent="0.35">
      <c r="A173" s="825" t="s">
        <v>640</v>
      </c>
      <c r="B173" s="825"/>
      <c r="C173" s="825"/>
      <c r="D173" s="825"/>
      <c r="E173" s="825"/>
      <c r="F173" s="825"/>
      <c r="G173" s="825"/>
      <c r="H173" s="825"/>
      <c r="I173" s="825"/>
    </row>
    <row r="174" spans="1:9" ht="72" customHeight="1" x14ac:dyDescent="0.35">
      <c r="A174" s="80" t="s">
        <v>14</v>
      </c>
      <c r="B174" s="75" t="s">
        <v>642</v>
      </c>
      <c r="C174" s="773" t="s">
        <v>222</v>
      </c>
      <c r="D174" s="774"/>
      <c r="E174" s="86"/>
      <c r="F174" s="86"/>
      <c r="G174" s="73" t="s">
        <v>98</v>
      </c>
      <c r="H174" s="73" t="s">
        <v>99</v>
      </c>
      <c r="I174" s="73" t="s">
        <v>213</v>
      </c>
    </row>
    <row r="175" spans="1:9" ht="52.5" customHeight="1" x14ac:dyDescent="0.35">
      <c r="A175" s="81" t="s">
        <v>30</v>
      </c>
      <c r="B175" s="787" t="s">
        <v>573</v>
      </c>
      <c r="C175" s="788"/>
      <c r="D175" s="68" t="s">
        <v>336</v>
      </c>
      <c r="E175" s="87"/>
      <c r="F175" s="87"/>
      <c r="G175" s="74" t="s">
        <v>98</v>
      </c>
      <c r="H175" s="74" t="s">
        <v>99</v>
      </c>
      <c r="I175" s="74" t="s">
        <v>213</v>
      </c>
    </row>
    <row r="176" spans="1:9" ht="52.5" customHeight="1" x14ac:dyDescent="0.35">
      <c r="A176" s="81" t="s">
        <v>31</v>
      </c>
      <c r="B176" s="818" t="s">
        <v>687</v>
      </c>
      <c r="C176" s="819"/>
      <c r="D176" s="68" t="s">
        <v>337</v>
      </c>
      <c r="E176" s="87"/>
      <c r="F176" s="87"/>
      <c r="G176" s="74" t="s">
        <v>400</v>
      </c>
      <c r="H176" s="74" t="s">
        <v>99</v>
      </c>
      <c r="I176" s="74" t="s">
        <v>213</v>
      </c>
    </row>
    <row r="177" spans="1:9" ht="60.75" customHeight="1" x14ac:dyDescent="0.35">
      <c r="A177" s="81" t="s">
        <v>34</v>
      </c>
      <c r="B177" s="787" t="s">
        <v>688</v>
      </c>
      <c r="C177" s="788"/>
      <c r="D177" s="68" t="s">
        <v>337</v>
      </c>
      <c r="E177" s="87"/>
      <c r="F177" s="87"/>
      <c r="G177" s="74" t="s">
        <v>401</v>
      </c>
      <c r="H177" s="74" t="s">
        <v>99</v>
      </c>
      <c r="I177" s="74" t="s">
        <v>213</v>
      </c>
    </row>
    <row r="178" spans="1:9" ht="52.5" customHeight="1" x14ac:dyDescent="0.35">
      <c r="A178" s="81" t="s">
        <v>35</v>
      </c>
      <c r="B178" s="818" t="s">
        <v>581</v>
      </c>
      <c r="C178" s="819"/>
      <c r="D178" s="68" t="s">
        <v>338</v>
      </c>
      <c r="E178" s="87"/>
      <c r="F178" s="87"/>
      <c r="G178" s="74" t="s">
        <v>400</v>
      </c>
      <c r="H178" s="74" t="s">
        <v>99</v>
      </c>
      <c r="I178" s="74" t="s">
        <v>398</v>
      </c>
    </row>
    <row r="179" spans="1:9" ht="81.650000000000006" customHeight="1" x14ac:dyDescent="0.35">
      <c r="A179" s="79" t="s">
        <v>47</v>
      </c>
      <c r="B179" s="78" t="s">
        <v>593</v>
      </c>
      <c r="C179" s="925" t="s">
        <v>222</v>
      </c>
      <c r="D179" s="926"/>
      <c r="E179" s="88"/>
      <c r="F179" s="88"/>
      <c r="G179" s="72" t="s">
        <v>400</v>
      </c>
      <c r="H179" s="72" t="s">
        <v>99</v>
      </c>
      <c r="I179" s="72" t="s">
        <v>213</v>
      </c>
    </row>
    <row r="180" spans="1:9" ht="24" customHeight="1" x14ac:dyDescent="0.35">
      <c r="A180" s="929"/>
      <c r="B180" s="929"/>
      <c r="C180" s="929"/>
      <c r="D180" s="929"/>
      <c r="E180" s="929"/>
      <c r="F180" s="929"/>
      <c r="G180" s="929"/>
      <c r="H180" s="929"/>
      <c r="I180" s="929"/>
    </row>
    <row r="181" spans="1:9" ht="23.5" customHeight="1" x14ac:dyDescent="0.35">
      <c r="A181" s="1001"/>
      <c r="B181" s="1001"/>
      <c r="C181" s="1001"/>
      <c r="D181" s="1001"/>
      <c r="E181" s="1001"/>
      <c r="F181" s="1001"/>
      <c r="G181" s="1001"/>
      <c r="H181" s="1001"/>
      <c r="I181" s="1001"/>
    </row>
    <row r="182" spans="1:9" ht="18.649999999999999" customHeight="1" x14ac:dyDescent="0.35">
      <c r="A182" s="825" t="s">
        <v>339</v>
      </c>
      <c r="B182" s="825"/>
      <c r="C182" s="825"/>
      <c r="D182" s="825"/>
      <c r="E182" s="825"/>
      <c r="F182" s="825"/>
      <c r="G182" s="825"/>
      <c r="H182" s="825"/>
      <c r="I182" s="825"/>
    </row>
    <row r="183" spans="1:9" ht="98.5" customHeight="1" x14ac:dyDescent="0.35">
      <c r="A183" s="82" t="s">
        <v>14</v>
      </c>
      <c r="B183" s="76" t="s">
        <v>516</v>
      </c>
      <c r="C183" s="925" t="s">
        <v>234</v>
      </c>
      <c r="D183" s="926"/>
      <c r="E183" s="90"/>
      <c r="F183" s="90"/>
      <c r="G183" s="77" t="s">
        <v>15</v>
      </c>
      <c r="H183" s="77" t="s">
        <v>122</v>
      </c>
      <c r="I183" s="77" t="s">
        <v>213</v>
      </c>
    </row>
    <row r="184" spans="1:9" ht="3.65" customHeight="1" x14ac:dyDescent="0.35">
      <c r="A184" s="1000"/>
      <c r="B184" s="1000"/>
      <c r="C184" s="1000"/>
      <c r="D184" s="1000"/>
      <c r="E184" s="1000"/>
      <c r="F184" s="1000"/>
      <c r="G184" s="1000"/>
      <c r="H184" s="1000"/>
      <c r="I184" s="1000"/>
    </row>
    <row r="185" spans="1:9" ht="3.65" customHeight="1" x14ac:dyDescent="0.35">
      <c r="A185" s="1001"/>
      <c r="B185" s="1001"/>
      <c r="C185" s="1001"/>
      <c r="D185" s="1001"/>
      <c r="E185" s="1001"/>
      <c r="F185" s="1001"/>
      <c r="G185" s="1001"/>
      <c r="H185" s="1001"/>
      <c r="I185" s="1001"/>
    </row>
    <row r="186" spans="1:9" ht="25.4" customHeight="1" x14ac:dyDescent="0.35">
      <c r="A186" s="825" t="s">
        <v>191</v>
      </c>
      <c r="B186" s="825"/>
      <c r="C186" s="825"/>
      <c r="D186" s="825"/>
      <c r="E186" s="308" t="s">
        <v>12</v>
      </c>
      <c r="F186" s="308" t="s">
        <v>13</v>
      </c>
      <c r="G186" s="308" t="s">
        <v>147</v>
      </c>
      <c r="H186" s="308" t="s">
        <v>146</v>
      </c>
      <c r="I186" s="308" t="s">
        <v>145</v>
      </c>
    </row>
    <row r="187" spans="1:9" ht="70.400000000000006" customHeight="1" x14ac:dyDescent="0.35">
      <c r="A187" s="142" t="s">
        <v>14</v>
      </c>
      <c r="B187" s="523" t="s">
        <v>340</v>
      </c>
      <c r="C187" s="524"/>
      <c r="D187" s="143" t="s">
        <v>549</v>
      </c>
      <c r="E187" s="90"/>
      <c r="F187" s="90"/>
      <c r="G187" s="77" t="s">
        <v>100</v>
      </c>
      <c r="H187" s="77" t="s">
        <v>101</v>
      </c>
      <c r="I187" s="77" t="s">
        <v>213</v>
      </c>
    </row>
    <row r="188" spans="1:9" ht="3.65" customHeight="1" x14ac:dyDescent="0.35">
      <c r="A188" s="1000"/>
      <c r="B188" s="1000"/>
      <c r="C188" s="1000"/>
      <c r="D188" s="1000"/>
      <c r="E188" s="1000"/>
      <c r="F188" s="1000"/>
      <c r="G188" s="1000"/>
      <c r="H188" s="1000"/>
      <c r="I188" s="1000"/>
    </row>
    <row r="189" spans="1:9" ht="3.65" customHeight="1" x14ac:dyDescent="0.35">
      <c r="A189" s="1001"/>
      <c r="B189" s="1001"/>
      <c r="C189" s="1001"/>
      <c r="D189" s="1001"/>
      <c r="E189" s="1001"/>
      <c r="F189" s="1001"/>
      <c r="G189" s="1001"/>
      <c r="H189" s="1001"/>
      <c r="I189" s="1001"/>
    </row>
    <row r="190" spans="1:9" ht="18.649999999999999" customHeight="1" x14ac:dyDescent="0.35">
      <c r="A190" s="825" t="s">
        <v>611</v>
      </c>
      <c r="B190" s="825"/>
      <c r="C190" s="825"/>
      <c r="D190" s="825"/>
      <c r="E190" s="825"/>
      <c r="F190" s="825"/>
      <c r="G190" s="825"/>
      <c r="H190" s="825"/>
      <c r="I190" s="825"/>
    </row>
    <row r="191" spans="1:9" ht="79.5" customHeight="1" x14ac:dyDescent="0.35">
      <c r="A191" s="80" t="s">
        <v>14</v>
      </c>
      <c r="B191" s="550" t="s">
        <v>663</v>
      </c>
      <c r="C191" s="551"/>
      <c r="D191" s="67" t="s">
        <v>341</v>
      </c>
      <c r="E191" s="86"/>
      <c r="F191" s="86"/>
      <c r="G191" s="73" t="s">
        <v>57</v>
      </c>
      <c r="H191" s="73" t="s">
        <v>709</v>
      </c>
      <c r="I191" s="73" t="s">
        <v>213</v>
      </c>
    </row>
    <row r="192" spans="1:9" ht="142" customHeight="1" x14ac:dyDescent="0.35">
      <c r="A192" s="79" t="s">
        <v>30</v>
      </c>
      <c r="B192" s="787" t="s">
        <v>746</v>
      </c>
      <c r="C192" s="788"/>
      <c r="D192" s="71" t="s">
        <v>341</v>
      </c>
      <c r="E192" s="88"/>
      <c r="F192" s="88"/>
      <c r="G192" s="72" t="s">
        <v>57</v>
      </c>
      <c r="H192" s="72" t="s">
        <v>709</v>
      </c>
      <c r="I192" s="72" t="s">
        <v>213</v>
      </c>
    </row>
    <row r="193" spans="1:9" ht="7.4" customHeight="1" x14ac:dyDescent="0.35">
      <c r="A193" s="1000"/>
      <c r="B193" s="1000"/>
      <c r="C193" s="1000"/>
      <c r="D193" s="1000"/>
      <c r="E193" s="1000"/>
      <c r="F193" s="1000"/>
      <c r="G193" s="1000"/>
      <c r="H193" s="1000"/>
      <c r="I193" s="1000"/>
    </row>
    <row r="194" spans="1:9" ht="4.75" customHeight="1" x14ac:dyDescent="0.35">
      <c r="A194" s="1001"/>
      <c r="B194" s="1001"/>
      <c r="C194" s="1001"/>
      <c r="D194" s="1001"/>
      <c r="E194" s="1001"/>
      <c r="F194" s="1001"/>
      <c r="G194" s="1001"/>
      <c r="H194" s="1001"/>
      <c r="I194" s="1001"/>
    </row>
    <row r="195" spans="1:9" ht="26.15" customHeight="1" x14ac:dyDescent="0.35">
      <c r="A195" s="562" t="s">
        <v>192</v>
      </c>
      <c r="B195" s="562"/>
      <c r="C195" s="562"/>
      <c r="D195" s="562"/>
      <c r="E195" s="313" t="s">
        <v>12</v>
      </c>
      <c r="F195" s="313" t="s">
        <v>13</v>
      </c>
      <c r="G195" s="313" t="s">
        <v>147</v>
      </c>
      <c r="H195" s="313" t="s">
        <v>146</v>
      </c>
      <c r="I195" s="313" t="s">
        <v>145</v>
      </c>
    </row>
    <row r="196" spans="1:9" ht="51" customHeight="1" x14ac:dyDescent="0.35">
      <c r="A196" s="80" t="s">
        <v>14</v>
      </c>
      <c r="B196" s="121" t="s">
        <v>639</v>
      </c>
      <c r="C196" s="773" t="s">
        <v>222</v>
      </c>
      <c r="D196" s="774"/>
      <c r="E196" s="86"/>
      <c r="F196" s="86"/>
      <c r="G196" s="73" t="s">
        <v>102</v>
      </c>
      <c r="H196" s="73" t="s">
        <v>103</v>
      </c>
      <c r="I196" s="73" t="s">
        <v>213</v>
      </c>
    </row>
    <row r="197" spans="1:9" ht="59.5" customHeight="1" x14ac:dyDescent="0.35">
      <c r="A197" s="79" t="s">
        <v>30</v>
      </c>
      <c r="B197" s="122" t="s">
        <v>322</v>
      </c>
      <c r="C197" s="925" t="s">
        <v>222</v>
      </c>
      <c r="D197" s="926"/>
      <c r="E197" s="88"/>
      <c r="F197" s="88"/>
      <c r="G197" s="72" t="s">
        <v>402</v>
      </c>
      <c r="H197" s="72" t="s">
        <v>103</v>
      </c>
      <c r="I197" s="72" t="s">
        <v>213</v>
      </c>
    </row>
    <row r="198" spans="1:9" ht="7.4" customHeight="1" x14ac:dyDescent="0.35">
      <c r="A198" s="1000"/>
      <c r="B198" s="1000"/>
      <c r="C198" s="1000"/>
      <c r="D198" s="1000"/>
      <c r="E198" s="1000"/>
      <c r="F198" s="1000"/>
      <c r="G198" s="1000"/>
      <c r="H198" s="1000"/>
      <c r="I198" s="1000"/>
    </row>
    <row r="199" spans="1:9" ht="8.5" customHeight="1" x14ac:dyDescent="0.35">
      <c r="A199" s="1001"/>
      <c r="B199" s="1001"/>
      <c r="C199" s="1001"/>
      <c r="D199" s="1001"/>
      <c r="E199" s="1001"/>
      <c r="F199" s="1001"/>
      <c r="G199" s="1001"/>
      <c r="H199" s="1001"/>
      <c r="I199" s="1001"/>
    </row>
    <row r="200" spans="1:9" ht="26.15" customHeight="1" x14ac:dyDescent="0.35">
      <c r="A200" s="1018" t="s">
        <v>543</v>
      </c>
      <c r="B200" s="1018"/>
      <c r="C200" s="1018"/>
      <c r="D200" s="1018"/>
      <c r="E200" s="1018"/>
      <c r="F200" s="1018"/>
      <c r="G200" s="1018"/>
      <c r="H200" s="1018"/>
      <c r="I200" s="1018"/>
    </row>
    <row r="201" spans="1:9" ht="59.15" customHeight="1" x14ac:dyDescent="0.35">
      <c r="A201" s="83" t="s">
        <v>14</v>
      </c>
      <c r="B201" s="550" t="s">
        <v>544</v>
      </c>
      <c r="C201" s="551"/>
      <c r="D201" s="67" t="s">
        <v>766</v>
      </c>
      <c r="E201" s="86"/>
      <c r="F201" s="86"/>
      <c r="G201" s="73" t="s">
        <v>40</v>
      </c>
      <c r="H201" s="73" t="s">
        <v>41</v>
      </c>
      <c r="I201" s="73" t="s">
        <v>213</v>
      </c>
    </row>
    <row r="202" spans="1:9" ht="50.15" customHeight="1" x14ac:dyDescent="0.35">
      <c r="A202" s="84" t="s">
        <v>30</v>
      </c>
      <c r="B202" s="818" t="s">
        <v>657</v>
      </c>
      <c r="C202" s="819"/>
      <c r="D202" s="135" t="s">
        <v>328</v>
      </c>
      <c r="E202" s="87"/>
      <c r="F202" s="87"/>
      <c r="G202" s="74" t="s">
        <v>213</v>
      </c>
      <c r="H202" s="74" t="s">
        <v>213</v>
      </c>
      <c r="I202" s="74" t="s">
        <v>213</v>
      </c>
    </row>
    <row r="203" spans="1:9" ht="44.15" customHeight="1" x14ac:dyDescent="0.35">
      <c r="A203" s="84" t="s">
        <v>31</v>
      </c>
      <c r="B203" s="818" t="s">
        <v>783</v>
      </c>
      <c r="C203" s="819"/>
      <c r="D203" s="135" t="s">
        <v>328</v>
      </c>
      <c r="E203" s="87"/>
      <c r="F203" s="87"/>
      <c r="G203" s="74" t="s">
        <v>44</v>
      </c>
      <c r="H203" s="74" t="s">
        <v>45</v>
      </c>
      <c r="I203" s="74" t="s">
        <v>625</v>
      </c>
    </row>
    <row r="204" spans="1:9" ht="44.15" customHeight="1" x14ac:dyDescent="0.35">
      <c r="A204" s="84" t="s">
        <v>34</v>
      </c>
      <c r="B204" s="818" t="s">
        <v>651</v>
      </c>
      <c r="C204" s="819"/>
      <c r="D204" s="135" t="s">
        <v>328</v>
      </c>
      <c r="E204" s="87"/>
      <c r="F204" s="87"/>
      <c r="G204" s="74" t="s">
        <v>44</v>
      </c>
      <c r="H204" s="74" t="s">
        <v>45</v>
      </c>
      <c r="I204" s="74" t="s">
        <v>580</v>
      </c>
    </row>
    <row r="205" spans="1:9" ht="44.15" customHeight="1" x14ac:dyDescent="0.35">
      <c r="A205" s="84" t="s">
        <v>35</v>
      </c>
      <c r="B205" s="787" t="s">
        <v>542</v>
      </c>
      <c r="C205" s="788"/>
      <c r="D205" s="135" t="s">
        <v>328</v>
      </c>
      <c r="E205" s="87"/>
      <c r="F205" s="87"/>
      <c r="G205" s="74" t="s">
        <v>213</v>
      </c>
      <c r="H205" s="74" t="s">
        <v>213</v>
      </c>
      <c r="I205" s="74" t="s">
        <v>550</v>
      </c>
    </row>
    <row r="206" spans="1:9" ht="44.15" customHeight="1" x14ac:dyDescent="0.35">
      <c r="A206" s="84" t="s">
        <v>47</v>
      </c>
      <c r="B206" s="787" t="s">
        <v>548</v>
      </c>
      <c r="C206" s="788"/>
      <c r="D206" s="135" t="s">
        <v>328</v>
      </c>
      <c r="E206" s="87"/>
      <c r="F206" s="87"/>
      <c r="G206" s="74" t="s">
        <v>100</v>
      </c>
      <c r="H206" s="74" t="s">
        <v>101</v>
      </c>
      <c r="I206" s="74" t="s">
        <v>213</v>
      </c>
    </row>
    <row r="207" spans="1:9" ht="89.25" customHeight="1" x14ac:dyDescent="0.35"/>
    <row r="208" spans="1:9" ht="69.75" customHeight="1" x14ac:dyDescent="0.35"/>
    <row r="209" spans="1:5" x14ac:dyDescent="0.35">
      <c r="A209" s="1" t="s">
        <v>865</v>
      </c>
    </row>
    <row r="210" spans="1:5" x14ac:dyDescent="0.35">
      <c r="A210" s="1"/>
    </row>
    <row r="211" spans="1:5" ht="15" thickBot="1" x14ac:dyDescent="0.4">
      <c r="A211" s="196" t="s">
        <v>876</v>
      </c>
    </row>
    <row r="212" spans="1:5" x14ac:dyDescent="0.35">
      <c r="A212" s="553" t="s">
        <v>875</v>
      </c>
      <c r="B212" s="554"/>
      <c r="C212" s="555"/>
      <c r="D212" s="565"/>
      <c r="E212" s="566"/>
    </row>
    <row r="213" spans="1:5" x14ac:dyDescent="0.35">
      <c r="A213" s="556" t="s">
        <v>864</v>
      </c>
      <c r="B213" s="557"/>
      <c r="C213" s="558"/>
      <c r="D213" s="567"/>
      <c r="E213" s="568"/>
    </row>
    <row r="214" spans="1:5" x14ac:dyDescent="0.35">
      <c r="A214" s="577" t="s">
        <v>877</v>
      </c>
      <c r="B214" s="578"/>
      <c r="C214" s="579"/>
      <c r="D214" s="567"/>
      <c r="E214" s="568"/>
    </row>
    <row r="215" spans="1:5" x14ac:dyDescent="0.35">
      <c r="A215" s="577" t="s">
        <v>887</v>
      </c>
      <c r="B215" s="578"/>
      <c r="C215" s="579"/>
      <c r="D215" s="1020"/>
      <c r="E215" s="1021"/>
    </row>
    <row r="216" spans="1:5" ht="38.15" customHeight="1" x14ac:dyDescent="0.35">
      <c r="A216" s="580" t="s">
        <v>870</v>
      </c>
      <c r="B216" s="581"/>
      <c r="C216" s="582"/>
      <c r="D216" s="589"/>
      <c r="E216" s="590"/>
    </row>
    <row r="217" spans="1:5" x14ac:dyDescent="0.35">
      <c r="A217" s="338"/>
      <c r="B217" s="338"/>
      <c r="C217" s="338"/>
      <c r="D217" s="339"/>
    </row>
    <row r="218" spans="1:5" ht="15" thickBot="1" x14ac:dyDescent="0.4">
      <c r="A218" s="196" t="s">
        <v>878</v>
      </c>
    </row>
    <row r="219" spans="1:5" x14ac:dyDescent="0.35">
      <c r="A219" s="553" t="s">
        <v>875</v>
      </c>
      <c r="B219" s="554"/>
      <c r="C219" s="555"/>
      <c r="D219" s="565"/>
      <c r="E219" s="566"/>
    </row>
    <row r="220" spans="1:5" x14ac:dyDescent="0.35">
      <c r="A220" s="556" t="s">
        <v>874</v>
      </c>
      <c r="B220" s="557"/>
      <c r="C220" s="558"/>
      <c r="D220" s="567"/>
      <c r="E220" s="568"/>
    </row>
    <row r="221" spans="1:5" x14ac:dyDescent="0.35">
      <c r="A221" s="556" t="s">
        <v>887</v>
      </c>
      <c r="B221" s="557"/>
      <c r="C221" s="558"/>
      <c r="D221" s="567"/>
      <c r="E221" s="568"/>
    </row>
    <row r="222" spans="1:5" ht="38.15" customHeight="1" x14ac:dyDescent="0.35">
      <c r="A222" s="580" t="s">
        <v>870</v>
      </c>
      <c r="B222" s="581"/>
      <c r="C222" s="582"/>
      <c r="D222" s="583"/>
      <c r="E222" s="584"/>
    </row>
  </sheetData>
  <sheetProtection password="E9A8" sheet="1" formatRows="0" selectLockedCells="1"/>
  <mergeCells count="235">
    <mergeCell ref="A221:C221"/>
    <mergeCell ref="D221:E221"/>
    <mergeCell ref="A222:C222"/>
    <mergeCell ref="D222:E222"/>
    <mergeCell ref="A212:C212"/>
    <mergeCell ref="D212:E212"/>
    <mergeCell ref="A213:C213"/>
    <mergeCell ref="D213:E213"/>
    <mergeCell ref="A215:C215"/>
    <mergeCell ref="D215:E215"/>
    <mergeCell ref="A216:C216"/>
    <mergeCell ref="D216:E216"/>
    <mergeCell ref="A219:C219"/>
    <mergeCell ref="D219:E219"/>
    <mergeCell ref="A214:C214"/>
    <mergeCell ref="D214:E214"/>
    <mergeCell ref="A220:C220"/>
    <mergeCell ref="D220:E220"/>
    <mergeCell ref="A155:D155"/>
    <mergeCell ref="A167:D167"/>
    <mergeCell ref="A172:D172"/>
    <mergeCell ref="A186:D186"/>
    <mergeCell ref="A195:D195"/>
    <mergeCell ref="A39:D39"/>
    <mergeCell ref="A51:D51"/>
    <mergeCell ref="A68:D68"/>
    <mergeCell ref="A78:D78"/>
    <mergeCell ref="A91:D91"/>
    <mergeCell ref="A103:D103"/>
    <mergeCell ref="A118:D118"/>
    <mergeCell ref="A136:D136"/>
    <mergeCell ref="A144:D144"/>
    <mergeCell ref="C152:D152"/>
    <mergeCell ref="C100:D100"/>
    <mergeCell ref="B110:C110"/>
    <mergeCell ref="A108:I108"/>
    <mergeCell ref="C129:D129"/>
    <mergeCell ref="A137:I137"/>
    <mergeCell ref="A135:I135"/>
    <mergeCell ref="A134:I134"/>
    <mergeCell ref="A127:I127"/>
    <mergeCell ref="B124:C124"/>
    <mergeCell ref="B125:C125"/>
    <mergeCell ref="B133:C133"/>
    <mergeCell ref="B123:C123"/>
    <mergeCell ref="A122:I122"/>
    <mergeCell ref="B119:C119"/>
    <mergeCell ref="B112:C112"/>
    <mergeCell ref="B113:C113"/>
    <mergeCell ref="B114:C114"/>
    <mergeCell ref="B115:C115"/>
    <mergeCell ref="B157:C157"/>
    <mergeCell ref="B158:C158"/>
    <mergeCell ref="C159:D159"/>
    <mergeCell ref="C163:D163"/>
    <mergeCell ref="A160:I160"/>
    <mergeCell ref="A161:I161"/>
    <mergeCell ref="C130:D130"/>
    <mergeCell ref="B72:C72"/>
    <mergeCell ref="B73:C73"/>
    <mergeCell ref="A150:I150"/>
    <mergeCell ref="B139:C139"/>
    <mergeCell ref="A116:I116"/>
    <mergeCell ref="A117:I117"/>
    <mergeCell ref="A120:I120"/>
    <mergeCell ref="A121:I121"/>
    <mergeCell ref="A126:I126"/>
    <mergeCell ref="A89:I89"/>
    <mergeCell ref="A90:I90"/>
    <mergeCell ref="A101:I101"/>
    <mergeCell ref="A102:I102"/>
    <mergeCell ref="A107:I107"/>
    <mergeCell ref="B131:C131"/>
    <mergeCell ref="B132:C132"/>
    <mergeCell ref="B138:C138"/>
    <mergeCell ref="B205:C205"/>
    <mergeCell ref="C164:D164"/>
    <mergeCell ref="C168:D168"/>
    <mergeCell ref="C174:D174"/>
    <mergeCell ref="B175:C175"/>
    <mergeCell ref="B176:C176"/>
    <mergeCell ref="A165:I165"/>
    <mergeCell ref="A166:I166"/>
    <mergeCell ref="A188:I188"/>
    <mergeCell ref="A189:I189"/>
    <mergeCell ref="C169:D169"/>
    <mergeCell ref="B206:C206"/>
    <mergeCell ref="B191:C191"/>
    <mergeCell ref="B192:C192"/>
    <mergeCell ref="C196:D196"/>
    <mergeCell ref="C197:D197"/>
    <mergeCell ref="B201:C201"/>
    <mergeCell ref="A199:I199"/>
    <mergeCell ref="B177:C177"/>
    <mergeCell ref="B178:C178"/>
    <mergeCell ref="C179:D179"/>
    <mergeCell ref="C183:D183"/>
    <mergeCell ref="B187:C187"/>
    <mergeCell ref="A180:I180"/>
    <mergeCell ref="A181:I181"/>
    <mergeCell ref="A184:I184"/>
    <mergeCell ref="A185:I185"/>
    <mergeCell ref="A190:I190"/>
    <mergeCell ref="A200:I200"/>
    <mergeCell ref="A193:I193"/>
    <mergeCell ref="A194:I194"/>
    <mergeCell ref="A198:I198"/>
    <mergeCell ref="B202:C202"/>
    <mergeCell ref="B203:C203"/>
    <mergeCell ref="B204:C204"/>
    <mergeCell ref="B70:C70"/>
    <mergeCell ref="C74:D74"/>
    <mergeCell ref="C79:D79"/>
    <mergeCell ref="C80:D80"/>
    <mergeCell ref="A76:I76"/>
    <mergeCell ref="B53:C53"/>
    <mergeCell ref="B57:C57"/>
    <mergeCell ref="C65:D65"/>
    <mergeCell ref="B71:C71"/>
    <mergeCell ref="C75:D75"/>
    <mergeCell ref="A34:D34"/>
    <mergeCell ref="C92:D92"/>
    <mergeCell ref="B97:C97"/>
    <mergeCell ref="A69:I69"/>
    <mergeCell ref="A35:I35"/>
    <mergeCell ref="A37:I37"/>
    <mergeCell ref="A52:I52"/>
    <mergeCell ref="A56:I56"/>
    <mergeCell ref="B58:C58"/>
    <mergeCell ref="B60:C60"/>
    <mergeCell ref="C59:D59"/>
    <mergeCell ref="B61:C61"/>
    <mergeCell ref="B62:C62"/>
    <mergeCell ref="A81:I81"/>
    <mergeCell ref="C36:D36"/>
    <mergeCell ref="A83:I83"/>
    <mergeCell ref="C40:D40"/>
    <mergeCell ref="C41:D41"/>
    <mergeCell ref="B42:C42"/>
    <mergeCell ref="C87:D87"/>
    <mergeCell ref="C88:D88"/>
    <mergeCell ref="B43:C43"/>
    <mergeCell ref="B47:C47"/>
    <mergeCell ref="C48:D48"/>
    <mergeCell ref="A4:I4"/>
    <mergeCell ref="A170:I170"/>
    <mergeCell ref="A171:I171"/>
    <mergeCell ref="A182:I182"/>
    <mergeCell ref="C140:D140"/>
    <mergeCell ref="B141:C141"/>
    <mergeCell ref="B145:C145"/>
    <mergeCell ref="C146:D146"/>
    <mergeCell ref="B147:C147"/>
    <mergeCell ref="C148:D148"/>
    <mergeCell ref="A156:I156"/>
    <mergeCell ref="A162:I162"/>
    <mergeCell ref="A173:I173"/>
    <mergeCell ref="A153:I153"/>
    <mergeCell ref="A142:I142"/>
    <mergeCell ref="A143:I143"/>
    <mergeCell ref="A149:I149"/>
    <mergeCell ref="A38:I38"/>
    <mergeCell ref="A44:I44"/>
    <mergeCell ref="A154:I154"/>
    <mergeCell ref="A5:C5"/>
    <mergeCell ref="E5:F5"/>
    <mergeCell ref="G5:I6"/>
    <mergeCell ref="A6:C6"/>
    <mergeCell ref="A32:I32"/>
    <mergeCell ref="A33:I33"/>
    <mergeCell ref="E10:F10"/>
    <mergeCell ref="G10:I10"/>
    <mergeCell ref="A11:I11"/>
    <mergeCell ref="A12:I12"/>
    <mergeCell ref="C28:D28"/>
    <mergeCell ref="C29:D29"/>
    <mergeCell ref="C30:D30"/>
    <mergeCell ref="B17:C17"/>
    <mergeCell ref="A18:I18"/>
    <mergeCell ref="A19:I19"/>
    <mergeCell ref="A24:I24"/>
    <mergeCell ref="A25:I25"/>
    <mergeCell ref="D15:D16"/>
    <mergeCell ref="E15:F15"/>
    <mergeCell ref="A15:C16"/>
    <mergeCell ref="A26:D26"/>
    <mergeCell ref="C31:D31"/>
    <mergeCell ref="A82:I82"/>
    <mergeCell ref="G15:I15"/>
    <mergeCell ref="A20:I20"/>
    <mergeCell ref="B96:C96"/>
    <mergeCell ref="A2:C2"/>
    <mergeCell ref="D2:I2"/>
    <mergeCell ref="A1:I1"/>
    <mergeCell ref="A3:I3"/>
    <mergeCell ref="A13:I13"/>
    <mergeCell ref="E6:F6"/>
    <mergeCell ref="A7:C7"/>
    <mergeCell ref="E7:F7"/>
    <mergeCell ref="G7:I8"/>
    <mergeCell ref="A8:C8"/>
    <mergeCell ref="E8:F8"/>
    <mergeCell ref="A14:I14"/>
    <mergeCell ref="C85:D85"/>
    <mergeCell ref="C86:D86"/>
    <mergeCell ref="A9:I9"/>
    <mergeCell ref="A10:D10"/>
    <mergeCell ref="B21:C21"/>
    <mergeCell ref="B22:C22"/>
    <mergeCell ref="C23:D23"/>
    <mergeCell ref="C27:D27"/>
    <mergeCell ref="A151:I151"/>
    <mergeCell ref="A45:I45"/>
    <mergeCell ref="A54:I54"/>
    <mergeCell ref="A55:I55"/>
    <mergeCell ref="A128:I128"/>
    <mergeCell ref="B84:C84"/>
    <mergeCell ref="C93:D93"/>
    <mergeCell ref="C94:D94"/>
    <mergeCell ref="C95:D95"/>
    <mergeCell ref="A104:I104"/>
    <mergeCell ref="A109:I109"/>
    <mergeCell ref="B111:C111"/>
    <mergeCell ref="B98:C98"/>
    <mergeCell ref="C99:D99"/>
    <mergeCell ref="B106:C106"/>
    <mergeCell ref="C105:D105"/>
    <mergeCell ref="A49:I49"/>
    <mergeCell ref="A50:I50"/>
    <mergeCell ref="B63:C63"/>
    <mergeCell ref="C64:D64"/>
    <mergeCell ref="A66:I66"/>
    <mergeCell ref="A46:I46"/>
    <mergeCell ref="A67:I67"/>
    <mergeCell ref="A77:I77"/>
  </mergeCells>
  <conditionalFormatting sqref="C27:C31">
    <cfRule type="expression" dxfId="289" priority="113">
      <formula xml:space="preserve"> C27 =""</formula>
    </cfRule>
  </conditionalFormatting>
  <conditionalFormatting sqref="C28:C31">
    <cfRule type="expression" dxfId="288" priority="117">
      <formula xml:space="preserve"> C28 ="Réponse obligatoire en cas de changement depuis le rapport précédent"&amp;CHAR(10)&amp;"Répondre ici"</formula>
    </cfRule>
  </conditionalFormatting>
  <conditionalFormatting sqref="C36">
    <cfRule type="expression" dxfId="287" priority="111">
      <formula xml:space="preserve"> C36 =""</formula>
    </cfRule>
  </conditionalFormatting>
  <conditionalFormatting sqref="C40:C41">
    <cfRule type="expression" dxfId="286" priority="108">
      <formula xml:space="preserve"> C40 ="Réponse obligatoire en cas de changement depuis le rapport précédent"&amp;CHAR(10)&amp;"Répondre ici"</formula>
    </cfRule>
    <cfRule type="expression" dxfId="285" priority="107">
      <formula xml:space="preserve"> C40 =""</formula>
    </cfRule>
  </conditionalFormatting>
  <conditionalFormatting sqref="C48">
    <cfRule type="expression" dxfId="284" priority="106">
      <formula xml:space="preserve"> C48 ="Réponse obligatoire en cas de changement depuis le rapport précédent"&amp;CHAR(10)&amp;"Répondre ici"</formula>
    </cfRule>
    <cfRule type="expression" dxfId="283" priority="105">
      <formula xml:space="preserve"> C48 =""</formula>
    </cfRule>
  </conditionalFormatting>
  <conditionalFormatting sqref="C59">
    <cfRule type="expression" dxfId="282" priority="103">
      <formula xml:space="preserve"> C59 =""</formula>
    </cfRule>
    <cfRule type="expression" dxfId="281" priority="104">
      <formula xml:space="preserve"> C59 ="Réponse Obligatoire"&amp;CHAR(10)&amp;"Répondre ici"</formula>
    </cfRule>
  </conditionalFormatting>
  <conditionalFormatting sqref="C64:C65">
    <cfRule type="expression" dxfId="280" priority="9">
      <formula xml:space="preserve"> C64 =""</formula>
    </cfRule>
  </conditionalFormatting>
  <conditionalFormatting sqref="C65">
    <cfRule type="expression" dxfId="279" priority="10">
      <formula xml:space="preserve"> C65 ="Réponse Obligatoire"&amp;CHAR(10)&amp;"Répondre ici"</formula>
    </cfRule>
  </conditionalFormatting>
  <conditionalFormatting sqref="C74:C75">
    <cfRule type="expression" dxfId="278" priority="2">
      <formula xml:space="preserve"> C74 ="Réponse Obligatoire"&amp;CHAR(10)&amp;"Répondre ici"</formula>
    </cfRule>
    <cfRule type="expression" dxfId="277" priority="1">
      <formula xml:space="preserve"> C74 =""</formula>
    </cfRule>
  </conditionalFormatting>
  <conditionalFormatting sqref="C79:C80">
    <cfRule type="expression" dxfId="276" priority="91">
      <formula xml:space="preserve"> C79 =""</formula>
    </cfRule>
    <cfRule type="expression" dxfId="275" priority="96">
      <formula xml:space="preserve"> C79 ="Réponse Obligatoire"&amp;CHAR(10)&amp;"Répondre ici"</formula>
    </cfRule>
  </conditionalFormatting>
  <conditionalFormatting sqref="C85:C88">
    <cfRule type="expression" dxfId="274" priority="21">
      <formula xml:space="preserve"> C85 =""</formula>
    </cfRule>
    <cfRule type="expression" dxfId="273" priority="22">
      <formula xml:space="preserve"> C85 ="Réponse Obligatoire"&amp;CHAR(10)&amp;"Répondre ici"</formula>
    </cfRule>
  </conditionalFormatting>
  <conditionalFormatting sqref="C92:C95">
    <cfRule type="expression" dxfId="272" priority="71">
      <formula xml:space="preserve"> C92 =""</formula>
    </cfRule>
    <cfRule type="expression" dxfId="271" priority="74">
      <formula xml:space="preserve"> C92 ="Réponse Obligatoire"&amp;CHAR(10)&amp;"Répondre ici"</formula>
    </cfRule>
  </conditionalFormatting>
  <conditionalFormatting sqref="C99:C100">
    <cfRule type="expression" dxfId="270" priority="66">
      <formula xml:space="preserve"> C99 ="Réponse Obligatoire"&amp;CHAR(10)&amp;"Répondre ici"</formula>
    </cfRule>
    <cfRule type="expression" dxfId="269" priority="65">
      <formula xml:space="preserve"> C99 =""</formula>
    </cfRule>
  </conditionalFormatting>
  <conditionalFormatting sqref="C105">
    <cfRule type="expression" dxfId="268" priority="5">
      <formula xml:space="preserve"> C105 =""</formula>
    </cfRule>
    <cfRule type="expression" dxfId="267" priority="6">
      <formula xml:space="preserve"> C105 ="Réponse Obligatoire"&amp;CHAR(10)&amp;"Répondre ici"</formula>
    </cfRule>
  </conditionalFormatting>
  <conditionalFormatting sqref="C129:C130">
    <cfRule type="expression" dxfId="266" priority="57">
      <formula xml:space="preserve"> C129 =""</formula>
    </cfRule>
    <cfRule type="expression" dxfId="265" priority="59">
      <formula xml:space="preserve"> C129 ="Réponse Obligatoire"&amp;CHAR(10)&amp;"Répondre ici"</formula>
    </cfRule>
  </conditionalFormatting>
  <conditionalFormatting sqref="C140">
    <cfRule type="expression" dxfId="264" priority="52">
      <formula xml:space="preserve"> C140 =""</formula>
    </cfRule>
    <cfRule type="expression" dxfId="263" priority="55">
      <formula xml:space="preserve"> C140 ="Réponse Facultative"&amp;CHAR(10)&amp;"Répondre ici"</formula>
    </cfRule>
  </conditionalFormatting>
  <conditionalFormatting sqref="C146">
    <cfRule type="expression" dxfId="262" priority="54">
      <formula xml:space="preserve"> C146 ="Réponse Facultative"&amp;CHAR(10)&amp;"Répondre ici"</formula>
    </cfRule>
    <cfRule type="expression" dxfId="261" priority="51">
      <formula xml:space="preserve"> C146 =""</formula>
    </cfRule>
  </conditionalFormatting>
  <conditionalFormatting sqref="C148">
    <cfRule type="expression" dxfId="260" priority="50">
      <formula xml:space="preserve"> C148 ="Réponse Obligatoire"&amp;CHAR(10)&amp;"Répondre ici"</formula>
    </cfRule>
    <cfRule type="expression" dxfId="259" priority="48">
      <formula xml:space="preserve"> C148 =""</formula>
    </cfRule>
  </conditionalFormatting>
  <conditionalFormatting sqref="C152">
    <cfRule type="expression" dxfId="258" priority="7">
      <formula xml:space="preserve"> C152 =""</formula>
    </cfRule>
    <cfRule type="expression" dxfId="257" priority="8">
      <formula xml:space="preserve"> C152 ="Réponse Obligatoire"&amp;CHAR(10)&amp;"Répondre ici"</formula>
    </cfRule>
  </conditionalFormatting>
  <conditionalFormatting sqref="C159">
    <cfRule type="expression" dxfId="256" priority="19">
      <formula xml:space="preserve"> C159 =""</formula>
    </cfRule>
    <cfRule type="expression" dxfId="255" priority="20">
      <formula xml:space="preserve"> C159 ="Réponse Obligatoire"&amp;CHAR(10)&amp;"Répondre ici"</formula>
    </cfRule>
  </conditionalFormatting>
  <conditionalFormatting sqref="C163:C164">
    <cfRule type="expression" dxfId="254" priority="15">
      <formula xml:space="preserve"> C163 =""</formula>
    </cfRule>
    <cfRule type="expression" dxfId="253" priority="16">
      <formula xml:space="preserve"> C163 ="Réponse Obligatoire"&amp;CHAR(10)&amp;"Répondre ici"</formula>
    </cfRule>
  </conditionalFormatting>
  <conditionalFormatting sqref="C168:C169">
    <cfRule type="expression" dxfId="252" priority="11">
      <formula xml:space="preserve"> C168 =""</formula>
    </cfRule>
    <cfRule type="expression" dxfId="251" priority="12">
      <formula xml:space="preserve"> C168 ="Réponse Obligatoire"&amp;CHAR(10)&amp;"Répondre ici"</formula>
    </cfRule>
  </conditionalFormatting>
  <conditionalFormatting sqref="C174">
    <cfRule type="expression" dxfId="250" priority="38">
      <formula xml:space="preserve"> C174 ="Réponse Obligatoire"&amp;CHAR(10)&amp;"Répondre ici"</formula>
    </cfRule>
    <cfRule type="expression" dxfId="249" priority="36">
      <formula xml:space="preserve"> C174 =""</formula>
    </cfRule>
  </conditionalFormatting>
  <conditionalFormatting sqref="C179">
    <cfRule type="expression" dxfId="248" priority="37">
      <formula xml:space="preserve"> C179 ="Réponse Obligatoire"&amp;CHAR(10)&amp;"Répondre ici"</formula>
    </cfRule>
    <cfRule type="expression" dxfId="247" priority="35">
      <formula xml:space="preserve"> C179 =""</formula>
    </cfRule>
  </conditionalFormatting>
  <conditionalFormatting sqref="C183">
    <cfRule type="expression" dxfId="246" priority="34">
      <formula xml:space="preserve"> C183 ="Réponse Facultative"&amp;CHAR(10)&amp;"Répondre ici"</formula>
    </cfRule>
    <cfRule type="expression" dxfId="245" priority="33">
      <formula xml:space="preserve"> C183 =""</formula>
    </cfRule>
  </conditionalFormatting>
  <conditionalFormatting sqref="C196:C197">
    <cfRule type="expression" dxfId="244" priority="30">
      <formula xml:space="preserve"> C196 ="Réponse Obligatoire"&amp;CHAR(10)&amp;"Répondre ici"</formula>
    </cfRule>
    <cfRule type="expression" dxfId="243" priority="29">
      <formula xml:space="preserve"> C196 =""</formula>
    </cfRule>
  </conditionalFormatting>
  <conditionalFormatting sqref="C23:D23">
    <cfRule type="expression" dxfId="242" priority="123">
      <formula xml:space="preserve"> C23 =""</formula>
    </cfRule>
    <cfRule type="expression" dxfId="241" priority="124">
      <formula xml:space="preserve"> C23 ="Réponse Facultative"&amp;CHAR(10)&amp;"Répondre ici"</formula>
    </cfRule>
  </conditionalFormatting>
  <conditionalFormatting sqref="C27:D27">
    <cfRule type="expression" dxfId="240" priority="122">
      <formula xml:space="preserve"> C27 ="Réponse obligatoire en cas de changement depuis le rapport précédent"&amp;CHAR(10)&amp;"Répondre ici"</formula>
    </cfRule>
  </conditionalFormatting>
  <conditionalFormatting sqref="C36:D36">
    <cfRule type="expression" dxfId="239" priority="112">
      <formula xml:space="preserve"> C36 ="Réponse Obligatoire"&amp;CHAR(10)&amp;"Répondre ici"</formula>
    </cfRule>
  </conditionalFormatting>
  <conditionalFormatting sqref="C64:D64">
    <cfRule type="expression" dxfId="238" priority="102">
      <formula xml:space="preserve"> C64 ="Réponse Facultative"&amp;CHAR(10)&amp;"Répondre ici"</formula>
    </cfRule>
  </conditionalFormatting>
  <pageMargins left="0.5" right="0.5" top="0.196850393700787" bottom="0.5" header="0.3" footer="0.3"/>
  <pageSetup paperSize="5" fitToHeight="0" orientation="landscape" r:id="rId1"/>
  <headerFooter>
    <oddFooter>&amp;L&amp;"Arial,Normal"&amp;6Mois 27 : Rapport d'implantation 2 – Programme Système de gestion de l’énergie – Avril 2026&amp;R&amp;"Arial,Normal"&amp;6&amp;P/&amp;N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9416C-AA4E-4B0F-9DB6-59E410E9806C}">
  <sheetPr codeName="Feuil21">
    <tabColor theme="9" tint="0.59999389629810485"/>
    <pageSetUpPr fitToPage="1"/>
  </sheetPr>
  <dimension ref="A1:M277"/>
  <sheetViews>
    <sheetView showGridLines="0" view="pageLayout" zoomScaleNormal="60" workbookViewId="0">
      <selection activeCell="B12" sqref="B12:C12"/>
    </sheetView>
  </sheetViews>
  <sheetFormatPr baseColWidth="10" defaultColWidth="11.453125" defaultRowHeight="14.5" x14ac:dyDescent="0.35"/>
  <cols>
    <col min="1" max="1" width="2.54296875" customWidth="1"/>
    <col min="2" max="2" width="15.81640625" customWidth="1"/>
    <col min="3" max="3" width="13.54296875" customWidth="1"/>
    <col min="4" max="4" width="9.453125" customWidth="1"/>
    <col min="5" max="5" width="6.54296875" customWidth="1"/>
    <col min="6" max="6" width="13.453125" customWidth="1"/>
    <col min="7" max="8" width="13.54296875" customWidth="1"/>
    <col min="9" max="9" width="10.54296875" customWidth="1"/>
    <col min="10" max="10" width="11.453125" customWidth="1"/>
    <col min="11" max="11" width="11.81640625" customWidth="1"/>
    <col min="12" max="12" width="13.453125" customWidth="1"/>
    <col min="13" max="13" width="29.54296875" customWidth="1"/>
    <col min="14" max="14" width="70.54296875" customWidth="1"/>
    <col min="16" max="17" width="11.453125" customWidth="1"/>
  </cols>
  <sheetData>
    <row r="1" spans="1:13" x14ac:dyDescent="0.35">
      <c r="A1" s="346"/>
      <c r="B1" s="346"/>
      <c r="C1" s="346"/>
      <c r="D1" s="346"/>
      <c r="E1" s="346"/>
      <c r="F1" s="346"/>
      <c r="G1" s="346"/>
      <c r="H1" s="346"/>
      <c r="I1" s="346"/>
      <c r="J1" s="346"/>
      <c r="K1" s="346"/>
      <c r="L1" s="346"/>
      <c r="M1" s="346"/>
    </row>
    <row r="2" spans="1:13" ht="29.15" customHeight="1" x14ac:dyDescent="0.35">
      <c r="A2" s="346" t="e" vm="1">
        <v>#VALUE!</v>
      </c>
      <c r="B2" s="346"/>
      <c r="C2" s="346"/>
      <c r="D2" s="346"/>
      <c r="E2" s="346"/>
      <c r="F2" s="346"/>
      <c r="G2" s="459" t="s">
        <v>430</v>
      </c>
      <c r="H2" s="460"/>
      <c r="I2" s="460"/>
      <c r="J2" s="460"/>
      <c r="K2" s="460"/>
      <c r="L2" s="460"/>
      <c r="M2" s="460"/>
    </row>
    <row r="3" spans="1:13" x14ac:dyDescent="0.35">
      <c r="A3" s="346"/>
      <c r="B3" s="346"/>
      <c r="C3" s="346"/>
      <c r="D3" s="346"/>
      <c r="E3" s="346"/>
      <c r="F3" s="346"/>
      <c r="G3" s="346"/>
      <c r="H3" s="346"/>
      <c r="I3" s="346"/>
      <c r="J3" s="346"/>
      <c r="K3" s="346"/>
      <c r="L3" s="346"/>
      <c r="M3" s="346"/>
    </row>
    <row r="4" spans="1:13" ht="22.4" customHeight="1" thickBot="1" x14ac:dyDescent="0.4">
      <c r="A4" s="481" t="s">
        <v>248</v>
      </c>
      <c r="B4" s="481"/>
      <c r="C4" s="481"/>
      <c r="D4" s="481"/>
      <c r="E4" s="481"/>
      <c r="F4" s="481"/>
      <c r="G4" s="481"/>
      <c r="H4" s="481"/>
      <c r="I4" s="481"/>
      <c r="J4" s="481"/>
      <c r="K4" s="481"/>
      <c r="L4" s="481"/>
      <c r="M4" s="481"/>
    </row>
    <row r="5" spans="1:13" ht="12.25" customHeight="1" thickBot="1" x14ac:dyDescent="0.4">
      <c r="A5" s="514" t="s">
        <v>249</v>
      </c>
      <c r="B5" s="515"/>
      <c r="C5" s="515"/>
      <c r="D5" s="515"/>
      <c r="E5" s="515"/>
      <c r="F5" s="515"/>
      <c r="G5" s="516"/>
      <c r="H5" s="748" t="s">
        <v>250</v>
      </c>
      <c r="I5" s="749"/>
      <c r="J5" s="750"/>
      <c r="K5" s="542" t="s">
        <v>692</v>
      </c>
      <c r="L5" s="543"/>
      <c r="M5" s="954" t="s">
        <v>868</v>
      </c>
    </row>
    <row r="6" spans="1:13" ht="19.399999999999999" customHeight="1" x14ac:dyDescent="0.35">
      <c r="A6" s="467">
        <f xml:space="preserve"> NomEntreprise</f>
        <v>0</v>
      </c>
      <c r="B6" s="468"/>
      <c r="C6" s="468"/>
      <c r="D6" s="468"/>
      <c r="E6" s="468"/>
      <c r="F6" s="468"/>
      <c r="G6" s="469"/>
      <c r="H6" s="452">
        <f xml:space="preserve"> NEQ</f>
        <v>0</v>
      </c>
      <c r="I6" s="504"/>
      <c r="J6" s="453"/>
      <c r="K6" s="538">
        <f xml:space="preserve"> NoProjetHQ</f>
        <v>0</v>
      </c>
      <c r="L6" s="539"/>
      <c r="M6" s="954"/>
    </row>
    <row r="7" spans="1:13" ht="12.25" customHeight="1" x14ac:dyDescent="0.35">
      <c r="A7" s="505" t="s">
        <v>251</v>
      </c>
      <c r="B7" s="506"/>
      <c r="C7" s="506"/>
      <c r="D7" s="506"/>
      <c r="E7" s="506"/>
      <c r="F7" s="506"/>
      <c r="G7" s="507"/>
      <c r="H7" s="502" t="s">
        <v>255</v>
      </c>
      <c r="I7" s="503"/>
      <c r="J7" s="867"/>
      <c r="K7" s="502" t="s">
        <v>693</v>
      </c>
      <c r="L7" s="1036"/>
      <c r="M7" s="955" t="str">
        <f>IF(DateDemarrage&lt;&gt;0, EDATE(DateDemarrage, 27), "")</f>
        <v/>
      </c>
    </row>
    <row r="8" spans="1:13" ht="19.399999999999999" customHeight="1" x14ac:dyDescent="0.35">
      <c r="A8" s="467">
        <f xml:space="preserve"> NomUsine</f>
        <v>0</v>
      </c>
      <c r="B8" s="468"/>
      <c r="C8" s="468"/>
      <c r="D8" s="468"/>
      <c r="E8" s="468"/>
      <c r="F8" s="468"/>
      <c r="G8" s="469"/>
      <c r="H8" s="720">
        <f xml:space="preserve"> DateDemarrage</f>
        <v>0</v>
      </c>
      <c r="I8" s="1037"/>
      <c r="J8" s="868"/>
      <c r="K8" s="452">
        <f xml:space="preserve"> NoProjetEnergir</f>
        <v>0</v>
      </c>
      <c r="L8" s="1038"/>
      <c r="M8" s="956"/>
    </row>
    <row r="9" spans="1:13" s="5" customFormat="1" ht="25.4" customHeight="1" x14ac:dyDescent="0.35">
      <c r="A9" s="433"/>
      <c r="B9" s="433"/>
      <c r="C9" s="433"/>
      <c r="D9" s="433"/>
      <c r="E9" s="433"/>
      <c r="F9" s="433"/>
      <c r="G9" s="433"/>
      <c r="H9" s="433"/>
      <c r="I9" s="433"/>
      <c r="J9" s="607"/>
      <c r="K9" s="607"/>
      <c r="L9" s="607"/>
      <c r="M9" s="155"/>
    </row>
    <row r="10" spans="1:13" ht="26.15" customHeight="1" x14ac:dyDescent="0.35">
      <c r="A10" s="625" t="s">
        <v>603</v>
      </c>
      <c r="B10" s="625"/>
      <c r="C10" s="625"/>
      <c r="D10" s="625"/>
      <c r="E10" s="625"/>
      <c r="F10" s="625"/>
      <c r="G10" s="625"/>
      <c r="H10" s="625"/>
      <c r="I10" s="625"/>
      <c r="J10" s="625"/>
      <c r="K10" s="625"/>
      <c r="L10" s="625"/>
      <c r="M10" s="625"/>
    </row>
    <row r="11" spans="1:13" ht="39" customHeight="1" x14ac:dyDescent="0.35">
      <c r="A11" s="38"/>
      <c r="B11" s="615" t="s">
        <v>343</v>
      </c>
      <c r="C11" s="629"/>
      <c r="D11" s="114" t="s">
        <v>203</v>
      </c>
      <c r="E11" s="615" t="s">
        <v>344</v>
      </c>
      <c r="F11" s="616"/>
      <c r="G11" s="629"/>
      <c r="H11" s="615" t="s">
        <v>62</v>
      </c>
      <c r="I11" s="616"/>
      <c r="J11" s="616"/>
      <c r="K11" s="629"/>
      <c r="L11" s="615" t="s">
        <v>345</v>
      </c>
      <c r="M11" s="629"/>
    </row>
    <row r="12" spans="1:13" ht="18.649999999999999" customHeight="1" x14ac:dyDescent="0.35">
      <c r="A12" s="261" cm="1">
        <f t="array" ref="A12:A16">ROW()-ROW(A12:A16)-1</f>
        <v>-1</v>
      </c>
      <c r="B12" s="848"/>
      <c r="C12" s="850"/>
      <c r="D12" s="337"/>
      <c r="E12" s="848"/>
      <c r="F12" s="849"/>
      <c r="G12" s="850"/>
      <c r="H12" s="876"/>
      <c r="I12" s="877"/>
      <c r="J12" s="877"/>
      <c r="K12" s="878"/>
      <c r="L12" s="876"/>
      <c r="M12" s="878"/>
    </row>
    <row r="13" spans="1:13" ht="18.649999999999999" customHeight="1" x14ac:dyDescent="0.35">
      <c r="A13" s="261">
        <v>-2</v>
      </c>
      <c r="B13" s="848"/>
      <c r="C13" s="850"/>
      <c r="D13" s="337"/>
      <c r="E13" s="848"/>
      <c r="F13" s="849"/>
      <c r="G13" s="850"/>
      <c r="H13" s="876"/>
      <c r="I13" s="877"/>
      <c r="J13" s="877"/>
      <c r="K13" s="878"/>
      <c r="L13" s="876"/>
      <c r="M13" s="878"/>
    </row>
    <row r="14" spans="1:13" ht="18.649999999999999" customHeight="1" x14ac:dyDescent="0.35">
      <c r="A14" s="261">
        <v>-3</v>
      </c>
      <c r="B14" s="848"/>
      <c r="C14" s="850"/>
      <c r="D14" s="337"/>
      <c r="E14" s="848"/>
      <c r="F14" s="849"/>
      <c r="G14" s="850"/>
      <c r="H14" s="876"/>
      <c r="I14" s="877"/>
      <c r="J14" s="877"/>
      <c r="K14" s="878"/>
      <c r="L14" s="876"/>
      <c r="M14" s="878"/>
    </row>
    <row r="15" spans="1:13" ht="18.649999999999999" customHeight="1" x14ac:dyDescent="0.35">
      <c r="A15" s="261">
        <v>-4</v>
      </c>
      <c r="B15" s="848"/>
      <c r="C15" s="850"/>
      <c r="D15" s="337"/>
      <c r="E15" s="848"/>
      <c r="F15" s="849"/>
      <c r="G15" s="850"/>
      <c r="H15" s="876"/>
      <c r="I15" s="877"/>
      <c r="J15" s="877"/>
      <c r="K15" s="878"/>
      <c r="L15" s="876"/>
      <c r="M15" s="878"/>
    </row>
    <row r="16" spans="1:13" ht="18.649999999999999" customHeight="1" x14ac:dyDescent="0.35">
      <c r="A16" s="261">
        <v>-5</v>
      </c>
      <c r="B16" s="848"/>
      <c r="C16" s="850"/>
      <c r="D16" s="337"/>
      <c r="E16" s="848"/>
      <c r="F16" s="849"/>
      <c r="G16" s="850"/>
      <c r="H16" s="876"/>
      <c r="I16" s="877"/>
      <c r="J16" s="877"/>
      <c r="K16" s="878"/>
      <c r="L16" s="876"/>
      <c r="M16" s="878"/>
    </row>
    <row r="17" spans="1:13" ht="7.4" customHeight="1" x14ac:dyDescent="0.35">
      <c r="A17" s="855"/>
      <c r="B17" s="855"/>
      <c r="C17" s="855"/>
      <c r="D17" s="855"/>
      <c r="E17" s="855"/>
      <c r="F17" s="855"/>
      <c r="G17" s="855"/>
      <c r="H17" s="855"/>
      <c r="I17" s="855"/>
      <c r="J17" s="855"/>
      <c r="K17" s="855"/>
      <c r="L17" s="855"/>
      <c r="M17" s="855"/>
    </row>
    <row r="18" spans="1:13" ht="11" customHeight="1" x14ac:dyDescent="0.35">
      <c r="A18" s="856"/>
      <c r="B18" s="856"/>
      <c r="C18" s="856"/>
      <c r="D18" s="856"/>
      <c r="E18" s="856"/>
      <c r="F18" s="856"/>
      <c r="G18" s="856"/>
      <c r="H18" s="856"/>
      <c r="I18" s="856"/>
      <c r="J18" s="856"/>
      <c r="K18" s="856"/>
      <c r="L18" s="856"/>
      <c r="M18" s="856"/>
    </row>
    <row r="19" spans="1:13" ht="26.15" customHeight="1" x14ac:dyDescent="0.35">
      <c r="A19" s="625" t="s">
        <v>206</v>
      </c>
      <c r="B19" s="625"/>
      <c r="C19" s="625"/>
      <c r="D19" s="625"/>
      <c r="E19" s="625"/>
      <c r="F19" s="625"/>
      <c r="G19" s="625"/>
      <c r="H19" s="625"/>
      <c r="I19" s="625"/>
      <c r="J19" s="625"/>
      <c r="K19" s="625"/>
      <c r="L19" s="625"/>
      <c r="M19" s="625"/>
    </row>
    <row r="20" spans="1:13" ht="24.5" customHeight="1" x14ac:dyDescent="0.35">
      <c r="A20" s="39"/>
      <c r="B20" s="615" t="s">
        <v>123</v>
      </c>
      <c r="C20" s="629"/>
      <c r="D20" s="615" t="s">
        <v>346</v>
      </c>
      <c r="E20" s="616"/>
      <c r="F20" s="616"/>
      <c r="G20" s="629"/>
      <c r="H20" s="615" t="s">
        <v>124</v>
      </c>
      <c r="I20" s="616"/>
      <c r="J20" s="616"/>
      <c r="K20" s="629"/>
      <c r="L20" s="615" t="s">
        <v>125</v>
      </c>
      <c r="M20" s="629"/>
    </row>
    <row r="21" spans="1:13" ht="18.649999999999999" customHeight="1" x14ac:dyDescent="0.35">
      <c r="A21" s="261" cm="1">
        <f t="array" ref="A21:A25">ROW()-ROW(A21:A25)-1</f>
        <v>-1</v>
      </c>
      <c r="B21" s="848"/>
      <c r="C21" s="850"/>
      <c r="D21" s="848"/>
      <c r="E21" s="849"/>
      <c r="F21" s="849"/>
      <c r="G21" s="850"/>
      <c r="H21" s="876"/>
      <c r="I21" s="877"/>
      <c r="J21" s="877"/>
      <c r="K21" s="878"/>
      <c r="L21" s="876"/>
      <c r="M21" s="878"/>
    </row>
    <row r="22" spans="1:13" ht="18.649999999999999" customHeight="1" x14ac:dyDescent="0.35">
      <c r="A22" s="261">
        <v>-2</v>
      </c>
      <c r="B22" s="848"/>
      <c r="C22" s="850"/>
      <c r="D22" s="848"/>
      <c r="E22" s="849"/>
      <c r="F22" s="849"/>
      <c r="G22" s="850"/>
      <c r="H22" s="876"/>
      <c r="I22" s="877"/>
      <c r="J22" s="877"/>
      <c r="K22" s="878"/>
      <c r="L22" s="876"/>
      <c r="M22" s="878"/>
    </row>
    <row r="23" spans="1:13" ht="18.649999999999999" customHeight="1" x14ac:dyDescent="0.35">
      <c r="A23" s="261">
        <v>-3</v>
      </c>
      <c r="B23" s="848"/>
      <c r="C23" s="850"/>
      <c r="D23" s="848"/>
      <c r="E23" s="849"/>
      <c r="F23" s="849"/>
      <c r="G23" s="850"/>
      <c r="H23" s="876"/>
      <c r="I23" s="877"/>
      <c r="J23" s="877"/>
      <c r="K23" s="878"/>
      <c r="L23" s="876"/>
      <c r="M23" s="878"/>
    </row>
    <row r="24" spans="1:13" ht="18.649999999999999" customHeight="1" x14ac:dyDescent="0.35">
      <c r="A24" s="261">
        <v>-4</v>
      </c>
      <c r="B24" s="848"/>
      <c r="C24" s="850"/>
      <c r="D24" s="848"/>
      <c r="E24" s="849"/>
      <c r="F24" s="849"/>
      <c r="G24" s="850"/>
      <c r="H24" s="876"/>
      <c r="I24" s="877"/>
      <c r="J24" s="877"/>
      <c r="K24" s="878"/>
      <c r="L24" s="876"/>
      <c r="M24" s="878"/>
    </row>
    <row r="25" spans="1:13" ht="18.649999999999999" customHeight="1" x14ac:dyDescent="0.35">
      <c r="A25" s="261">
        <v>-5</v>
      </c>
      <c r="B25" s="848"/>
      <c r="C25" s="850"/>
      <c r="D25" s="848"/>
      <c r="E25" s="849"/>
      <c r="F25" s="849"/>
      <c r="G25" s="850"/>
      <c r="H25" s="876"/>
      <c r="I25" s="877"/>
      <c r="J25" s="877"/>
      <c r="K25" s="878"/>
      <c r="L25" s="876"/>
      <c r="M25" s="878"/>
    </row>
    <row r="26" spans="1:13" ht="20.25" customHeight="1" x14ac:dyDescent="0.35">
      <c r="A26" s="855"/>
      <c r="B26" s="855"/>
      <c r="C26" s="855"/>
      <c r="D26" s="855"/>
      <c r="E26" s="855"/>
      <c r="F26" s="855"/>
      <c r="G26" s="855"/>
      <c r="H26" s="855"/>
      <c r="I26" s="855"/>
      <c r="J26" s="855"/>
      <c r="K26" s="855"/>
      <c r="L26" s="855"/>
      <c r="M26" s="855"/>
    </row>
    <row r="27" spans="1:13" ht="18.75" customHeight="1" x14ac:dyDescent="0.35">
      <c r="A27" s="856"/>
      <c r="B27" s="856"/>
      <c r="C27" s="856"/>
      <c r="D27" s="856"/>
      <c r="E27" s="856"/>
      <c r="F27" s="856"/>
      <c r="G27" s="856"/>
      <c r="H27" s="856"/>
      <c r="I27" s="856"/>
      <c r="J27" s="856"/>
      <c r="K27" s="856"/>
      <c r="L27" s="856"/>
      <c r="M27" s="856"/>
    </row>
    <row r="28" spans="1:13" ht="25.75" customHeight="1" x14ac:dyDescent="0.35">
      <c r="A28" s="854" t="s">
        <v>658</v>
      </c>
      <c r="B28" s="854"/>
      <c r="C28" s="854"/>
      <c r="D28" s="854"/>
      <c r="E28" s="854"/>
      <c r="F28" s="854"/>
      <c r="G28" s="854"/>
      <c r="H28" s="854"/>
      <c r="I28" s="854"/>
      <c r="J28" s="854"/>
      <c r="K28" s="854"/>
      <c r="L28" s="854"/>
      <c r="M28" s="854"/>
    </row>
    <row r="29" spans="1:13" ht="22.4" customHeight="1" x14ac:dyDescent="0.35">
      <c r="A29" s="40"/>
      <c r="B29" s="615" t="s">
        <v>347</v>
      </c>
      <c r="C29" s="629"/>
      <c r="D29" s="851" t="s">
        <v>59</v>
      </c>
      <c r="E29" s="853"/>
      <c r="F29" s="852"/>
      <c r="G29" s="851" t="s">
        <v>60</v>
      </c>
      <c r="H29" s="853"/>
      <c r="I29" s="853"/>
      <c r="J29" s="852"/>
      <c r="K29" s="851" t="s">
        <v>61</v>
      </c>
      <c r="L29" s="853"/>
      <c r="M29" s="852"/>
    </row>
    <row r="30" spans="1:13" ht="18.649999999999999" customHeight="1" x14ac:dyDescent="0.35">
      <c r="A30" s="261" cm="1">
        <f t="array" ref="A30:A34">ROW()-ROW(A30:A34)-1</f>
        <v>-1</v>
      </c>
      <c r="B30" s="876"/>
      <c r="C30" s="878"/>
      <c r="D30" s="876"/>
      <c r="E30" s="877"/>
      <c r="F30" s="878"/>
      <c r="G30" s="876"/>
      <c r="H30" s="877"/>
      <c r="I30" s="877"/>
      <c r="J30" s="878"/>
      <c r="K30" s="1026"/>
      <c r="L30" s="1027"/>
      <c r="M30" s="1028"/>
    </row>
    <row r="31" spans="1:13" ht="18.649999999999999" customHeight="1" x14ac:dyDescent="0.35">
      <c r="A31" s="261">
        <v>-2</v>
      </c>
      <c r="B31" s="876"/>
      <c r="C31" s="878"/>
      <c r="D31" s="876"/>
      <c r="E31" s="877"/>
      <c r="F31" s="878"/>
      <c r="G31" s="876"/>
      <c r="H31" s="877"/>
      <c r="I31" s="877"/>
      <c r="J31" s="878"/>
      <c r="K31" s="1029"/>
      <c r="L31" s="1030"/>
      <c r="M31" s="1031"/>
    </row>
    <row r="32" spans="1:13" ht="18.649999999999999" customHeight="1" x14ac:dyDescent="0.35">
      <c r="A32" s="261">
        <v>-3</v>
      </c>
      <c r="B32" s="876"/>
      <c r="C32" s="878"/>
      <c r="D32" s="876"/>
      <c r="E32" s="877"/>
      <c r="F32" s="878"/>
      <c r="G32" s="876"/>
      <c r="H32" s="877"/>
      <c r="I32" s="877"/>
      <c r="J32" s="878"/>
      <c r="K32" s="1029"/>
      <c r="L32" s="1030"/>
      <c r="M32" s="1031"/>
    </row>
    <row r="33" spans="1:13" ht="18.649999999999999" customHeight="1" x14ac:dyDescent="0.35">
      <c r="A33" s="261">
        <v>-4</v>
      </c>
      <c r="B33" s="876"/>
      <c r="C33" s="878"/>
      <c r="D33" s="876"/>
      <c r="E33" s="877"/>
      <c r="F33" s="878"/>
      <c r="G33" s="876"/>
      <c r="H33" s="877"/>
      <c r="I33" s="877"/>
      <c r="J33" s="878"/>
      <c r="K33" s="1029"/>
      <c r="L33" s="1030"/>
      <c r="M33" s="1031"/>
    </row>
    <row r="34" spans="1:13" ht="18.649999999999999" customHeight="1" x14ac:dyDescent="0.35">
      <c r="A34" s="261">
        <v>-5</v>
      </c>
      <c r="B34" s="876"/>
      <c r="C34" s="878"/>
      <c r="D34" s="876"/>
      <c r="E34" s="877"/>
      <c r="F34" s="878"/>
      <c r="G34" s="876"/>
      <c r="H34" s="877"/>
      <c r="I34" s="877"/>
      <c r="J34" s="878"/>
      <c r="K34" s="1032"/>
      <c r="L34" s="1033"/>
      <c r="M34" s="1034"/>
    </row>
    <row r="35" spans="1:13" ht="12" customHeight="1" x14ac:dyDescent="0.35">
      <c r="A35" s="855"/>
      <c r="B35" s="855"/>
      <c r="C35" s="855"/>
      <c r="D35" s="855"/>
      <c r="E35" s="855"/>
      <c r="F35" s="855"/>
      <c r="G35" s="855"/>
      <c r="H35" s="855"/>
      <c r="I35" s="855"/>
      <c r="J35" s="855"/>
      <c r="K35" s="855"/>
      <c r="L35" s="855"/>
      <c r="M35" s="855"/>
    </row>
    <row r="36" spans="1:13" ht="8" customHeight="1" x14ac:dyDescent="0.35">
      <c r="A36" s="856"/>
      <c r="B36" s="856"/>
      <c r="C36" s="856"/>
      <c r="D36" s="856"/>
      <c r="E36" s="856"/>
      <c r="F36" s="856"/>
      <c r="G36" s="856"/>
      <c r="H36" s="856"/>
      <c r="I36" s="856"/>
      <c r="J36" s="856"/>
      <c r="K36" s="856"/>
      <c r="L36" s="856"/>
      <c r="M36" s="856"/>
    </row>
    <row r="37" spans="1:13" ht="26.15" customHeight="1" x14ac:dyDescent="0.35">
      <c r="A37" s="854" t="s">
        <v>619</v>
      </c>
      <c r="B37" s="854"/>
      <c r="C37" s="854"/>
      <c r="D37" s="854"/>
      <c r="E37" s="854"/>
      <c r="F37" s="854"/>
      <c r="G37" s="854"/>
      <c r="H37" s="854"/>
      <c r="I37" s="854"/>
      <c r="J37" s="854"/>
      <c r="K37" s="854"/>
      <c r="L37" s="854"/>
      <c r="M37" s="854"/>
    </row>
    <row r="38" spans="1:13" ht="60" x14ac:dyDescent="0.35">
      <c r="A38" s="29"/>
      <c r="B38" s="144" t="s">
        <v>176</v>
      </c>
      <c r="C38" s="144" t="s">
        <v>621</v>
      </c>
      <c r="D38" s="1053" t="s">
        <v>62</v>
      </c>
      <c r="E38" s="1053"/>
      <c r="F38" s="1053"/>
      <c r="G38" s="34" t="s">
        <v>623</v>
      </c>
      <c r="H38" s="34" t="s">
        <v>177</v>
      </c>
      <c r="I38" s="1053" t="s">
        <v>63</v>
      </c>
      <c r="J38" s="1053"/>
      <c r="K38" s="1053"/>
      <c r="L38" s="1053" t="s">
        <v>178</v>
      </c>
      <c r="M38" s="1053"/>
    </row>
    <row r="39" spans="1:13" ht="18.649999999999999" customHeight="1" x14ac:dyDescent="0.35">
      <c r="A39" s="261" cm="1">
        <f t="array" ref="A39:A43">ROW()-ROW(A39:A43)-1</f>
        <v>-1</v>
      </c>
      <c r="B39" s="32"/>
      <c r="C39" s="31"/>
      <c r="D39" s="876"/>
      <c r="E39" s="877"/>
      <c r="F39" s="878"/>
      <c r="G39" s="32"/>
      <c r="H39" s="32"/>
      <c r="I39" s="848"/>
      <c r="J39" s="849"/>
      <c r="K39" s="850"/>
      <c r="L39" s="848"/>
      <c r="M39" s="850"/>
    </row>
    <row r="40" spans="1:13" ht="18.649999999999999" customHeight="1" x14ac:dyDescent="0.35">
      <c r="A40" s="261">
        <v>-2</v>
      </c>
      <c r="B40" s="32"/>
      <c r="C40" s="31"/>
      <c r="D40" s="876"/>
      <c r="E40" s="877"/>
      <c r="F40" s="878"/>
      <c r="G40" s="32"/>
      <c r="H40" s="32"/>
      <c r="I40" s="848"/>
      <c r="J40" s="849"/>
      <c r="K40" s="850"/>
      <c r="L40" s="848"/>
      <c r="M40" s="850"/>
    </row>
    <row r="41" spans="1:13" ht="18.649999999999999" customHeight="1" x14ac:dyDescent="0.35">
      <c r="A41" s="261">
        <v>-3</v>
      </c>
      <c r="B41" s="32"/>
      <c r="C41" s="31"/>
      <c r="D41" s="876"/>
      <c r="E41" s="877"/>
      <c r="F41" s="878"/>
      <c r="G41" s="32"/>
      <c r="H41" s="32"/>
      <c r="I41" s="848"/>
      <c r="J41" s="849"/>
      <c r="K41" s="850"/>
      <c r="L41" s="848"/>
      <c r="M41" s="850"/>
    </row>
    <row r="42" spans="1:13" ht="18.649999999999999" customHeight="1" x14ac:dyDescent="0.35">
      <c r="A42" s="261">
        <v>-4</v>
      </c>
      <c r="B42" s="32"/>
      <c r="C42" s="31"/>
      <c r="D42" s="876"/>
      <c r="E42" s="877"/>
      <c r="F42" s="878"/>
      <c r="G42" s="32"/>
      <c r="H42" s="32"/>
      <c r="I42" s="848"/>
      <c r="J42" s="849"/>
      <c r="K42" s="850"/>
      <c r="L42" s="848"/>
      <c r="M42" s="850"/>
    </row>
    <row r="43" spans="1:13" ht="18.649999999999999" customHeight="1" x14ac:dyDescent="0.35">
      <c r="A43" s="261">
        <v>-5</v>
      </c>
      <c r="B43" s="32"/>
      <c r="C43" s="31"/>
      <c r="D43" s="876"/>
      <c r="E43" s="877"/>
      <c r="F43" s="878"/>
      <c r="G43" s="32"/>
      <c r="H43" s="32"/>
      <c r="I43" s="848"/>
      <c r="J43" s="849"/>
      <c r="K43" s="850"/>
      <c r="L43" s="848"/>
      <c r="M43" s="850"/>
    </row>
    <row r="44" spans="1:13" ht="19.399999999999999" customHeight="1" x14ac:dyDescent="0.35">
      <c r="A44" s="855"/>
      <c r="B44" s="855"/>
      <c r="C44" s="855"/>
      <c r="D44" s="855"/>
      <c r="E44" s="855"/>
      <c r="F44" s="855"/>
      <c r="G44" s="855"/>
      <c r="H44" s="855"/>
      <c r="I44" s="855"/>
      <c r="J44" s="855"/>
      <c r="K44" s="855"/>
      <c r="L44" s="855"/>
      <c r="M44" s="855"/>
    </row>
    <row r="45" spans="1:13" ht="3.65" customHeight="1" x14ac:dyDescent="0.35">
      <c r="A45" s="856"/>
      <c r="B45" s="856"/>
      <c r="C45" s="856"/>
      <c r="D45" s="856"/>
      <c r="E45" s="856"/>
      <c r="F45" s="856"/>
      <c r="G45" s="856"/>
      <c r="H45" s="856"/>
      <c r="I45" s="856"/>
      <c r="J45" s="856"/>
      <c r="K45" s="856"/>
      <c r="L45" s="856"/>
      <c r="M45" s="856"/>
    </row>
    <row r="46" spans="1:13" ht="26.15" customHeight="1" x14ac:dyDescent="0.35">
      <c r="A46" s="854" t="s">
        <v>728</v>
      </c>
      <c r="B46" s="854"/>
      <c r="C46" s="854"/>
      <c r="D46" s="854"/>
      <c r="E46" s="854"/>
      <c r="F46" s="854"/>
      <c r="G46" s="854"/>
      <c r="H46" s="854"/>
      <c r="I46" s="854"/>
      <c r="J46" s="854"/>
      <c r="K46" s="854"/>
      <c r="L46" s="854"/>
      <c r="M46" s="854"/>
    </row>
    <row r="47" spans="1:13" ht="18.649999999999999" customHeight="1" x14ac:dyDescent="0.35">
      <c r="A47" s="898"/>
      <c r="B47" s="610" t="s">
        <v>690</v>
      </c>
      <c r="C47" s="614"/>
      <c r="D47" s="614"/>
      <c r="E47" s="913"/>
      <c r="F47" s="900" t="s">
        <v>275</v>
      </c>
      <c r="G47" s="901"/>
      <c r="H47" s="901"/>
      <c r="I47" s="901"/>
      <c r="J47" s="902"/>
      <c r="K47" s="900" t="s">
        <v>276</v>
      </c>
      <c r="L47" s="901"/>
      <c r="M47" s="902"/>
    </row>
    <row r="48" spans="1:13" ht="18.649999999999999" customHeight="1" x14ac:dyDescent="0.35">
      <c r="A48" s="899"/>
      <c r="B48" s="615"/>
      <c r="C48" s="616"/>
      <c r="D48" s="616"/>
      <c r="E48" s="629"/>
      <c r="F48" s="888" t="s">
        <v>64</v>
      </c>
      <c r="G48" s="888"/>
      <c r="H48" s="888"/>
      <c r="I48" s="903" t="s">
        <v>274</v>
      </c>
      <c r="J48" s="903"/>
      <c r="K48" s="888" t="s">
        <v>64</v>
      </c>
      <c r="L48" s="888"/>
      <c r="M48" s="94" t="s">
        <v>274</v>
      </c>
    </row>
    <row r="49" spans="1:13" ht="18.649999999999999" customHeight="1" x14ac:dyDescent="0.35">
      <c r="A49" s="261" cm="1">
        <f t="array" ref="A49:A53">ROW()-ROW(A49:A53)-1</f>
        <v>-1</v>
      </c>
      <c r="B49" s="887"/>
      <c r="C49" s="887"/>
      <c r="D49" s="887"/>
      <c r="E49" s="887"/>
      <c r="F49" s="1039"/>
      <c r="G49" s="1039"/>
      <c r="H49" s="1039"/>
      <c r="I49" s="905"/>
      <c r="J49" s="906"/>
      <c r="K49" s="945"/>
      <c r="L49" s="946"/>
      <c r="M49" s="50"/>
    </row>
    <row r="50" spans="1:13" ht="18.649999999999999" customHeight="1" x14ac:dyDescent="0.35">
      <c r="A50" s="261">
        <v>-2</v>
      </c>
      <c r="B50" s="887"/>
      <c r="C50" s="887"/>
      <c r="D50" s="887"/>
      <c r="E50" s="887"/>
      <c r="F50" s="1039"/>
      <c r="G50" s="1039"/>
      <c r="H50" s="1039"/>
      <c r="I50" s="905"/>
      <c r="J50" s="906"/>
      <c r="K50" s="945"/>
      <c r="L50" s="946"/>
      <c r="M50" s="50"/>
    </row>
    <row r="51" spans="1:13" ht="18.649999999999999" customHeight="1" x14ac:dyDescent="0.35">
      <c r="A51" s="261">
        <v>-3</v>
      </c>
      <c r="B51" s="887"/>
      <c r="C51" s="887"/>
      <c r="D51" s="887"/>
      <c r="E51" s="887"/>
      <c r="F51" s="1039"/>
      <c r="G51" s="1039"/>
      <c r="H51" s="1039"/>
      <c r="I51" s="905"/>
      <c r="J51" s="906"/>
      <c r="K51" s="945"/>
      <c r="L51" s="946"/>
      <c r="M51" s="50"/>
    </row>
    <row r="52" spans="1:13" ht="18.649999999999999" customHeight="1" x14ac:dyDescent="0.35">
      <c r="A52" s="261">
        <v>-4</v>
      </c>
      <c r="B52" s="887"/>
      <c r="C52" s="887"/>
      <c r="D52" s="887"/>
      <c r="E52" s="887"/>
      <c r="F52" s="1050"/>
      <c r="G52" s="1050"/>
      <c r="H52" s="1050"/>
      <c r="I52" s="905"/>
      <c r="J52" s="906"/>
      <c r="K52" s="1051"/>
      <c r="L52" s="1052"/>
      <c r="M52" s="50"/>
    </row>
    <row r="53" spans="1:13" ht="18.649999999999999" customHeight="1" x14ac:dyDescent="0.35">
      <c r="A53" s="261">
        <v>-5</v>
      </c>
      <c r="B53" s="887"/>
      <c r="C53" s="887"/>
      <c r="D53" s="887"/>
      <c r="E53" s="887"/>
      <c r="F53" s="1057"/>
      <c r="G53" s="1057"/>
      <c r="H53" s="1057"/>
      <c r="I53" s="905"/>
      <c r="J53" s="906"/>
      <c r="K53" s="1058"/>
      <c r="L53" s="1059"/>
      <c r="M53" s="50"/>
    </row>
    <row r="54" spans="1:13" ht="7.4" customHeight="1" x14ac:dyDescent="0.35">
      <c r="A54" s="855"/>
      <c r="B54" s="855"/>
      <c r="C54" s="855"/>
      <c r="D54" s="855"/>
      <c r="E54" s="855"/>
      <c r="F54" s="855"/>
      <c r="G54" s="855"/>
      <c r="H54" s="855"/>
      <c r="I54" s="855"/>
      <c r="J54" s="855"/>
      <c r="K54" s="855"/>
      <c r="L54" s="855"/>
      <c r="M54" s="855"/>
    </row>
    <row r="55" spans="1:13" ht="7" customHeight="1" x14ac:dyDescent="0.35"/>
    <row r="56" spans="1:13" ht="26.15" customHeight="1" x14ac:dyDescent="0.35">
      <c r="A56" s="854" t="s">
        <v>273</v>
      </c>
      <c r="B56" s="854"/>
      <c r="C56" s="854"/>
      <c r="D56" s="854"/>
      <c r="E56" s="854"/>
      <c r="F56" s="854"/>
      <c r="G56" s="854"/>
      <c r="H56" s="854"/>
      <c r="I56" s="854"/>
      <c r="J56" s="854"/>
      <c r="K56" s="854"/>
      <c r="L56" s="854"/>
      <c r="M56" s="854"/>
    </row>
    <row r="57" spans="1:13" ht="22.4" customHeight="1" x14ac:dyDescent="0.35">
      <c r="A57" s="888" t="s">
        <v>65</v>
      </c>
      <c r="B57" s="888"/>
      <c r="C57" s="888"/>
      <c r="D57" s="888"/>
      <c r="E57" s="888" t="s">
        <v>66</v>
      </c>
      <c r="F57" s="888"/>
      <c r="G57" s="888"/>
      <c r="H57" s="888"/>
      <c r="I57" s="888"/>
      <c r="J57" s="888"/>
      <c r="K57" s="888"/>
      <c r="L57" s="888" t="s">
        <v>67</v>
      </c>
      <c r="M57" s="888"/>
    </row>
    <row r="58" spans="1:13" ht="18.649999999999999" customHeight="1" x14ac:dyDescent="0.35">
      <c r="A58" s="261" cm="1">
        <f t="array" ref="A58:A62">ROW()-ROW(A58:A62)-1</f>
        <v>-1</v>
      </c>
      <c r="B58" s="848"/>
      <c r="C58" s="849"/>
      <c r="D58" s="850"/>
      <c r="E58" s="848"/>
      <c r="F58" s="849"/>
      <c r="G58" s="849"/>
      <c r="H58" s="849"/>
      <c r="I58" s="849"/>
      <c r="J58" s="849"/>
      <c r="K58" s="850"/>
      <c r="L58" s="876"/>
      <c r="M58" s="878"/>
    </row>
    <row r="59" spans="1:13" ht="18.649999999999999" customHeight="1" x14ac:dyDescent="0.35">
      <c r="A59" s="261">
        <v>-2</v>
      </c>
      <c r="B59" s="848"/>
      <c r="C59" s="849"/>
      <c r="D59" s="850"/>
      <c r="E59" s="848"/>
      <c r="F59" s="849"/>
      <c r="G59" s="849"/>
      <c r="H59" s="849"/>
      <c r="I59" s="849"/>
      <c r="J59" s="849"/>
      <c r="K59" s="850"/>
      <c r="L59" s="876"/>
      <c r="M59" s="878"/>
    </row>
    <row r="60" spans="1:13" ht="18.649999999999999" customHeight="1" x14ac:dyDescent="0.35">
      <c r="A60" s="261">
        <v>-3</v>
      </c>
      <c r="B60" s="848"/>
      <c r="C60" s="849"/>
      <c r="D60" s="850"/>
      <c r="E60" s="848"/>
      <c r="F60" s="849"/>
      <c r="G60" s="849"/>
      <c r="H60" s="849"/>
      <c r="I60" s="849"/>
      <c r="J60" s="849"/>
      <c r="K60" s="850"/>
      <c r="L60" s="876"/>
      <c r="M60" s="878"/>
    </row>
    <row r="61" spans="1:13" ht="18.649999999999999" customHeight="1" x14ac:dyDescent="0.35">
      <c r="A61" s="261">
        <v>-4</v>
      </c>
      <c r="B61" s="848"/>
      <c r="C61" s="849"/>
      <c r="D61" s="850"/>
      <c r="E61" s="848"/>
      <c r="F61" s="849"/>
      <c r="G61" s="849"/>
      <c r="H61" s="849"/>
      <c r="I61" s="849"/>
      <c r="J61" s="849"/>
      <c r="K61" s="850"/>
      <c r="L61" s="876"/>
      <c r="M61" s="878"/>
    </row>
    <row r="62" spans="1:13" ht="18.649999999999999" customHeight="1" x14ac:dyDescent="0.35">
      <c r="A62" s="261">
        <v>-5</v>
      </c>
      <c r="B62" s="848"/>
      <c r="C62" s="849"/>
      <c r="D62" s="850"/>
      <c r="E62" s="848"/>
      <c r="F62" s="849"/>
      <c r="G62" s="849"/>
      <c r="H62" s="849"/>
      <c r="I62" s="849"/>
      <c r="J62" s="849"/>
      <c r="K62" s="850"/>
      <c r="L62" s="876"/>
      <c r="M62" s="878"/>
    </row>
    <row r="63" spans="1:13" ht="7.4" customHeight="1" x14ac:dyDescent="0.35">
      <c r="A63" s="855"/>
      <c r="B63" s="855"/>
      <c r="C63" s="855"/>
      <c r="D63" s="855"/>
      <c r="E63" s="855"/>
      <c r="F63" s="855"/>
      <c r="G63" s="855"/>
      <c r="H63" s="855"/>
      <c r="I63" s="855"/>
      <c r="J63" s="855"/>
      <c r="K63" s="855"/>
      <c r="L63" s="855"/>
      <c r="M63" s="855"/>
    </row>
    <row r="64" spans="1:13" ht="4" customHeight="1" x14ac:dyDescent="0.35">
      <c r="A64" s="856"/>
      <c r="B64" s="856"/>
      <c r="C64" s="856"/>
      <c r="D64" s="856"/>
      <c r="E64" s="856"/>
      <c r="F64" s="856"/>
      <c r="G64" s="856"/>
      <c r="H64" s="856"/>
      <c r="I64" s="856"/>
      <c r="J64" s="856"/>
      <c r="K64" s="856"/>
      <c r="L64" s="856"/>
      <c r="M64" s="856"/>
    </row>
    <row r="65" spans="1:13" ht="26.15" customHeight="1" x14ac:dyDescent="0.35">
      <c r="A65" s="854" t="s">
        <v>491</v>
      </c>
      <c r="B65" s="854"/>
      <c r="C65" s="854"/>
      <c r="D65" s="854"/>
      <c r="E65" s="854"/>
      <c r="F65" s="854"/>
      <c r="G65" s="854"/>
      <c r="H65" s="854"/>
      <c r="I65" s="854"/>
      <c r="J65" s="854"/>
      <c r="K65" s="854"/>
      <c r="L65" s="854"/>
      <c r="M65" s="854"/>
    </row>
    <row r="66" spans="1:13" ht="23.15" customHeight="1" x14ac:dyDescent="0.35">
      <c r="A66" s="30"/>
      <c r="B66" s="879" t="s">
        <v>485</v>
      </c>
      <c r="C66" s="880"/>
      <c r="D66" s="879" t="s">
        <v>486</v>
      </c>
      <c r="E66" s="880"/>
      <c r="F66" s="881"/>
      <c r="G66" s="615" t="s">
        <v>487</v>
      </c>
      <c r="H66" s="616"/>
      <c r="I66" s="616"/>
      <c r="J66" s="629"/>
      <c r="K66" s="615" t="s">
        <v>488</v>
      </c>
      <c r="L66" s="616"/>
      <c r="M66" s="629"/>
    </row>
    <row r="67" spans="1:13" ht="18.649999999999999" customHeight="1" x14ac:dyDescent="0.35">
      <c r="A67" s="261" cm="1">
        <f t="array" ref="A67:A71">ROW()-ROW(A67:A71)-1</f>
        <v>-1</v>
      </c>
      <c r="B67" s="859"/>
      <c r="C67" s="860"/>
      <c r="D67" s="1054"/>
      <c r="E67" s="1055"/>
      <c r="F67" s="1056"/>
      <c r="G67" s="833"/>
      <c r="H67" s="835"/>
      <c r="I67" s="835"/>
      <c r="J67" s="834"/>
      <c r="K67" s="836"/>
      <c r="L67" s="837"/>
      <c r="M67" s="838"/>
    </row>
    <row r="68" spans="1:13" ht="18.649999999999999" customHeight="1" x14ac:dyDescent="0.35">
      <c r="A68" s="261">
        <v>-2</v>
      </c>
      <c r="B68" s="859"/>
      <c r="C68" s="860"/>
      <c r="D68" s="1054"/>
      <c r="E68" s="1055"/>
      <c r="F68" s="1056"/>
      <c r="G68" s="833"/>
      <c r="H68" s="835"/>
      <c r="I68" s="835"/>
      <c r="J68" s="834"/>
      <c r="K68" s="836"/>
      <c r="L68" s="837"/>
      <c r="M68" s="838"/>
    </row>
    <row r="69" spans="1:13" ht="18.649999999999999" customHeight="1" x14ac:dyDescent="0.35">
      <c r="A69" s="261">
        <v>-3</v>
      </c>
      <c r="B69" s="859"/>
      <c r="C69" s="860"/>
      <c r="D69" s="1054"/>
      <c r="E69" s="1055"/>
      <c r="F69" s="1056"/>
      <c r="G69" s="833"/>
      <c r="H69" s="835"/>
      <c r="I69" s="835"/>
      <c r="J69" s="834"/>
      <c r="K69" s="836"/>
      <c r="L69" s="837"/>
      <c r="M69" s="838"/>
    </row>
    <row r="70" spans="1:13" ht="18.649999999999999" customHeight="1" x14ac:dyDescent="0.35">
      <c r="A70" s="261">
        <v>-4</v>
      </c>
      <c r="B70" s="859"/>
      <c r="C70" s="860"/>
      <c r="D70" s="1054"/>
      <c r="E70" s="1055"/>
      <c r="F70" s="1056"/>
      <c r="G70" s="833"/>
      <c r="H70" s="835"/>
      <c r="I70" s="835"/>
      <c r="J70" s="834"/>
      <c r="K70" s="836"/>
      <c r="L70" s="837"/>
      <c r="M70" s="838"/>
    </row>
    <row r="71" spans="1:13" ht="18.649999999999999" customHeight="1" x14ac:dyDescent="0.35">
      <c r="A71" s="261">
        <v>-5</v>
      </c>
      <c r="B71" s="859"/>
      <c r="C71" s="860"/>
      <c r="D71" s="1054"/>
      <c r="E71" s="1055"/>
      <c r="F71" s="1056"/>
      <c r="G71" s="833"/>
      <c r="H71" s="835"/>
      <c r="I71" s="835"/>
      <c r="J71" s="834"/>
      <c r="K71" s="836"/>
      <c r="L71" s="837"/>
      <c r="M71" s="838"/>
    </row>
    <row r="72" spans="1:13" ht="7.4" customHeight="1" x14ac:dyDescent="0.35">
      <c r="A72" s="1035"/>
      <c r="B72" s="1035"/>
      <c r="C72" s="1035"/>
      <c r="D72" s="1035"/>
      <c r="E72" s="1035"/>
      <c r="F72" s="1035"/>
      <c r="G72" s="1035"/>
      <c r="H72" s="1035"/>
      <c r="I72" s="1035"/>
      <c r="J72" s="1035"/>
      <c r="K72" s="1035"/>
      <c r="L72" s="1035"/>
      <c r="M72" s="1035"/>
    </row>
    <row r="73" spans="1:13" ht="5.15" customHeight="1" x14ac:dyDescent="0.35">
      <c r="A73" s="856"/>
      <c r="B73" s="856"/>
      <c r="C73" s="856"/>
      <c r="D73" s="856"/>
      <c r="E73" s="856"/>
      <c r="F73" s="856"/>
      <c r="G73" s="856"/>
      <c r="H73" s="856"/>
      <c r="I73" s="856"/>
      <c r="J73" s="856"/>
      <c r="K73" s="856"/>
      <c r="L73" s="856"/>
      <c r="M73" s="856"/>
    </row>
    <row r="74" spans="1:13" ht="26.15" customHeight="1" x14ac:dyDescent="0.35">
      <c r="A74" s="854" t="s">
        <v>278</v>
      </c>
      <c r="B74" s="854"/>
      <c r="C74" s="854"/>
      <c r="D74" s="854"/>
      <c r="E74" s="854"/>
      <c r="F74" s="854"/>
      <c r="G74" s="854"/>
      <c r="H74" s="854"/>
      <c r="I74" s="854"/>
      <c r="J74" s="854"/>
      <c r="K74" s="854"/>
      <c r="L74" s="854"/>
      <c r="M74" s="854"/>
    </row>
    <row r="75" spans="1:13" ht="18.649999999999999" customHeight="1" x14ac:dyDescent="0.35">
      <c r="A75" s="912"/>
      <c r="B75" s="610" t="s">
        <v>279</v>
      </c>
      <c r="C75" s="913"/>
      <c r="D75" s="914" t="s">
        <v>68</v>
      </c>
      <c r="E75" s="915"/>
      <c r="F75" s="916"/>
      <c r="G75" s="610" t="s">
        <v>771</v>
      </c>
      <c r="H75" s="913"/>
      <c r="I75" s="610" t="s">
        <v>796</v>
      </c>
      <c r="J75" s="913"/>
      <c r="K75" s="869" t="s">
        <v>795</v>
      </c>
      <c r="L75" s="870"/>
      <c r="M75" s="871" t="s">
        <v>772</v>
      </c>
    </row>
    <row r="76" spans="1:13" ht="29.5" customHeight="1" x14ac:dyDescent="0.35">
      <c r="A76" s="898"/>
      <c r="B76" s="615"/>
      <c r="C76" s="629"/>
      <c r="D76" s="910" t="s">
        <v>58</v>
      </c>
      <c r="E76" s="911"/>
      <c r="F76" s="37" t="s">
        <v>70</v>
      </c>
      <c r="G76" s="615"/>
      <c r="H76" s="629"/>
      <c r="I76" s="615"/>
      <c r="J76" s="629"/>
      <c r="K76" s="37" t="s">
        <v>794</v>
      </c>
      <c r="L76" s="37" t="s">
        <v>793</v>
      </c>
      <c r="M76" s="872"/>
    </row>
    <row r="77" spans="1:13" ht="18.649999999999999" customHeight="1" x14ac:dyDescent="0.35">
      <c r="A77" s="261" cm="1">
        <f t="array" ref="A77:A81">ROW()-ROW(A77:A81)-1</f>
        <v>-1</v>
      </c>
      <c r="B77" s="848"/>
      <c r="C77" s="850"/>
      <c r="D77" s="848"/>
      <c r="E77" s="850"/>
      <c r="F77" s="324"/>
      <c r="G77" s="848"/>
      <c r="H77" s="850"/>
      <c r="I77" s="848"/>
      <c r="J77" s="850"/>
      <c r="K77" s="42"/>
      <c r="L77" s="42"/>
      <c r="M77" s="42"/>
    </row>
    <row r="78" spans="1:13" ht="18.649999999999999" customHeight="1" x14ac:dyDescent="0.35">
      <c r="A78" s="261">
        <v>-2</v>
      </c>
      <c r="B78" s="848"/>
      <c r="C78" s="850"/>
      <c r="D78" s="848"/>
      <c r="E78" s="850"/>
      <c r="F78" s="324"/>
      <c r="G78" s="848"/>
      <c r="H78" s="850"/>
      <c r="I78" s="848"/>
      <c r="J78" s="850"/>
      <c r="K78" s="42"/>
      <c r="L78" s="42"/>
      <c r="M78" s="42"/>
    </row>
    <row r="79" spans="1:13" ht="18.649999999999999" customHeight="1" x14ac:dyDescent="0.35">
      <c r="A79" s="261">
        <v>-3</v>
      </c>
      <c r="B79" s="848"/>
      <c r="C79" s="850"/>
      <c r="D79" s="848"/>
      <c r="E79" s="850"/>
      <c r="F79" s="324"/>
      <c r="G79" s="848"/>
      <c r="H79" s="850"/>
      <c r="I79" s="848"/>
      <c r="J79" s="850"/>
      <c r="K79" s="42"/>
      <c r="L79" s="42"/>
      <c r="M79" s="42"/>
    </row>
    <row r="80" spans="1:13" ht="18.649999999999999" customHeight="1" x14ac:dyDescent="0.35">
      <c r="A80" s="261">
        <v>-4</v>
      </c>
      <c r="B80" s="848"/>
      <c r="C80" s="850"/>
      <c r="D80" s="848"/>
      <c r="E80" s="850"/>
      <c r="F80" s="324"/>
      <c r="G80" s="848"/>
      <c r="H80" s="850"/>
      <c r="I80" s="848"/>
      <c r="J80" s="850"/>
      <c r="K80" s="42"/>
      <c r="L80" s="42"/>
      <c r="M80" s="42"/>
    </row>
    <row r="81" spans="1:13" ht="18.649999999999999" customHeight="1" x14ac:dyDescent="0.35">
      <c r="A81" s="261">
        <v>-5</v>
      </c>
      <c r="B81" s="848"/>
      <c r="C81" s="850"/>
      <c r="D81" s="848"/>
      <c r="E81" s="850"/>
      <c r="F81" s="324"/>
      <c r="G81" s="848"/>
      <c r="H81" s="850"/>
      <c r="I81" s="848"/>
      <c r="J81" s="850"/>
      <c r="K81" s="42"/>
      <c r="L81" s="42"/>
      <c r="M81" s="42"/>
    </row>
    <row r="82" spans="1:13" ht="7.4" customHeight="1" x14ac:dyDescent="0.35">
      <c r="A82" s="1035"/>
      <c r="B82" s="1035"/>
      <c r="C82" s="1035"/>
      <c r="D82" s="1035"/>
      <c r="E82" s="1035"/>
      <c r="F82" s="1035"/>
      <c r="G82" s="1035"/>
      <c r="H82" s="1035"/>
      <c r="I82" s="1035"/>
      <c r="J82" s="1035"/>
      <c r="K82" s="1035"/>
      <c r="L82" s="1035"/>
      <c r="M82" s="1035"/>
    </row>
    <row r="83" spans="1:13" ht="7.4" customHeight="1" x14ac:dyDescent="0.35">
      <c r="A83" s="856"/>
      <c r="B83" s="856"/>
      <c r="C83" s="856"/>
      <c r="D83" s="856"/>
      <c r="E83" s="856"/>
      <c r="F83" s="856"/>
      <c r="G83" s="856"/>
      <c r="H83" s="856"/>
      <c r="I83" s="856"/>
      <c r="J83" s="856"/>
      <c r="K83" s="856"/>
      <c r="L83" s="856"/>
      <c r="M83" s="856"/>
    </row>
    <row r="84" spans="1:13" ht="26.15" customHeight="1" x14ac:dyDescent="0.35">
      <c r="A84" s="917" t="s">
        <v>277</v>
      </c>
      <c r="B84" s="917"/>
      <c r="C84" s="917"/>
      <c r="D84" s="917"/>
      <c r="E84" s="917"/>
      <c r="F84" s="917"/>
      <c r="G84" s="917"/>
      <c r="H84" s="917"/>
      <c r="I84" s="917"/>
      <c r="J84" s="917"/>
      <c r="K84" s="917"/>
      <c r="L84" s="917"/>
      <c r="M84" s="917"/>
    </row>
    <row r="85" spans="1:13" ht="98.5" customHeight="1" x14ac:dyDescent="0.35">
      <c r="A85" s="30"/>
      <c r="B85" s="615" t="s">
        <v>788</v>
      </c>
      <c r="C85" s="629"/>
      <c r="D85" s="615" t="s">
        <v>690</v>
      </c>
      <c r="E85" s="629"/>
      <c r="F85" s="103" t="s">
        <v>789</v>
      </c>
      <c r="G85" s="615" t="s">
        <v>608</v>
      </c>
      <c r="H85" s="629"/>
      <c r="I85" s="615" t="s">
        <v>455</v>
      </c>
      <c r="J85" s="629"/>
      <c r="K85" s="114" t="s">
        <v>280</v>
      </c>
      <c r="L85" s="114" t="s">
        <v>790</v>
      </c>
      <c r="M85" s="114" t="s">
        <v>791</v>
      </c>
    </row>
    <row r="86" spans="1:13" ht="18.649999999999999" customHeight="1" x14ac:dyDescent="0.35">
      <c r="A86" s="261" cm="1">
        <f t="array" ref="A86:A90">ROW()-ROW(A86:A90)-1</f>
        <v>-1</v>
      </c>
      <c r="B86" s="848"/>
      <c r="C86" s="850"/>
      <c r="D86" s="833"/>
      <c r="E86" s="834"/>
      <c r="F86" s="174"/>
      <c r="G86" s="833"/>
      <c r="H86" s="850"/>
      <c r="I86" s="848"/>
      <c r="J86" s="850"/>
      <c r="K86" s="41"/>
      <c r="L86" s="41"/>
      <c r="M86" s="41"/>
    </row>
    <row r="87" spans="1:13" ht="18.649999999999999" customHeight="1" x14ac:dyDescent="0.35">
      <c r="A87" s="261">
        <v>-2</v>
      </c>
      <c r="B87" s="848"/>
      <c r="C87" s="850"/>
      <c r="D87" s="833"/>
      <c r="E87" s="834"/>
      <c r="F87" s="174"/>
      <c r="G87" s="848"/>
      <c r="H87" s="850"/>
      <c r="I87" s="848"/>
      <c r="J87" s="850"/>
      <c r="K87" s="41"/>
      <c r="L87" s="41"/>
      <c r="M87" s="41"/>
    </row>
    <row r="88" spans="1:13" ht="18.649999999999999" customHeight="1" x14ac:dyDescent="0.35">
      <c r="A88" s="261">
        <v>-3</v>
      </c>
      <c r="B88" s="848"/>
      <c r="C88" s="850"/>
      <c r="D88" s="833"/>
      <c r="E88" s="834"/>
      <c r="F88" s="174"/>
      <c r="G88" s="848"/>
      <c r="H88" s="850"/>
      <c r="I88" s="848"/>
      <c r="J88" s="850"/>
      <c r="K88" s="41"/>
      <c r="L88" s="41"/>
      <c r="M88" s="41"/>
    </row>
    <row r="89" spans="1:13" ht="18.649999999999999" customHeight="1" x14ac:dyDescent="0.35">
      <c r="A89" s="261">
        <v>-4</v>
      </c>
      <c r="B89" s="848"/>
      <c r="C89" s="850"/>
      <c r="D89" s="833"/>
      <c r="E89" s="834"/>
      <c r="F89" s="174"/>
      <c r="G89" s="848"/>
      <c r="H89" s="850"/>
      <c r="I89" s="848"/>
      <c r="J89" s="850"/>
      <c r="K89" s="41"/>
      <c r="L89" s="41"/>
      <c r="M89" s="41"/>
    </row>
    <row r="90" spans="1:13" ht="18.649999999999999" customHeight="1" x14ac:dyDescent="0.35">
      <c r="A90" s="261">
        <v>-5</v>
      </c>
      <c r="B90" s="848"/>
      <c r="C90" s="850"/>
      <c r="D90" s="833"/>
      <c r="E90" s="834"/>
      <c r="F90" s="174"/>
      <c r="G90" s="848"/>
      <c r="H90" s="850"/>
      <c r="I90" s="848"/>
      <c r="J90" s="850"/>
      <c r="K90" s="41"/>
      <c r="L90" s="41"/>
      <c r="M90" s="41"/>
    </row>
    <row r="91" spans="1:13" ht="7.4" customHeight="1" x14ac:dyDescent="0.35">
      <c r="A91" s="1035"/>
      <c r="B91" s="1035"/>
      <c r="C91" s="1035"/>
      <c r="D91" s="1035"/>
      <c r="E91" s="1035"/>
      <c r="F91" s="1035"/>
      <c r="G91" s="1035"/>
      <c r="H91" s="1035"/>
      <c r="I91" s="1035"/>
      <c r="J91" s="1035"/>
      <c r="K91" s="1035"/>
      <c r="L91" s="1035"/>
      <c r="M91" s="1035"/>
    </row>
    <row r="92" spans="1:13" ht="5.5" customHeight="1" x14ac:dyDescent="0.35">
      <c r="A92" s="856"/>
      <c r="B92" s="856"/>
      <c r="C92" s="856"/>
      <c r="D92" s="856"/>
      <c r="E92" s="856"/>
      <c r="F92" s="856"/>
      <c r="G92" s="856"/>
      <c r="H92" s="856"/>
      <c r="I92" s="856"/>
      <c r="J92" s="856"/>
      <c r="K92" s="856"/>
      <c r="L92" s="856"/>
      <c r="M92" s="856"/>
    </row>
    <row r="93" spans="1:13" ht="25.5" customHeight="1" x14ac:dyDescent="0.35">
      <c r="A93" s="917" t="s">
        <v>385</v>
      </c>
      <c r="B93" s="917"/>
      <c r="C93" s="917"/>
      <c r="D93" s="917"/>
      <c r="E93" s="917"/>
      <c r="F93" s="917"/>
      <c r="G93" s="917"/>
      <c r="H93" s="917"/>
      <c r="I93" s="917"/>
      <c r="J93" s="917"/>
      <c r="K93" s="917"/>
      <c r="L93" s="917"/>
      <c r="M93" s="917"/>
    </row>
    <row r="94" spans="1:13" ht="26.15" customHeight="1" x14ac:dyDescent="0.35">
      <c r="A94" s="30"/>
      <c r="B94" s="879" t="s">
        <v>386</v>
      </c>
      <c r="C94" s="881"/>
      <c r="D94" s="879" t="s">
        <v>78</v>
      </c>
      <c r="E94" s="881"/>
      <c r="F94" s="177" t="s">
        <v>387</v>
      </c>
      <c r="G94" s="879" t="s">
        <v>391</v>
      </c>
      <c r="H94" s="881"/>
      <c r="I94" s="879" t="s">
        <v>388</v>
      </c>
      <c r="J94" s="881"/>
      <c r="K94" s="178" t="s">
        <v>723</v>
      </c>
      <c r="L94" s="178" t="s">
        <v>389</v>
      </c>
      <c r="M94" s="178" t="s">
        <v>390</v>
      </c>
    </row>
    <row r="95" spans="1:13" ht="18.649999999999999" customHeight="1" x14ac:dyDescent="0.35">
      <c r="A95" s="261" cm="1">
        <f t="array" ref="A95:A99">ROW()-ROW(A95:A99)-1</f>
        <v>-1</v>
      </c>
      <c r="B95" s="833"/>
      <c r="C95" s="834"/>
      <c r="D95" s="833"/>
      <c r="E95" s="834"/>
      <c r="F95" s="174"/>
      <c r="G95" s="833"/>
      <c r="H95" s="834"/>
      <c r="I95" s="833"/>
      <c r="J95" s="834"/>
      <c r="K95" s="174"/>
      <c r="L95" s="174"/>
      <c r="M95" s="174"/>
    </row>
    <row r="96" spans="1:13" ht="18.649999999999999" customHeight="1" x14ac:dyDescent="0.35">
      <c r="A96" s="261">
        <v>-2</v>
      </c>
      <c r="B96" s="833"/>
      <c r="C96" s="834"/>
      <c r="D96" s="833"/>
      <c r="E96" s="834"/>
      <c r="F96" s="174"/>
      <c r="G96" s="833"/>
      <c r="H96" s="834"/>
      <c r="I96" s="833"/>
      <c r="J96" s="834"/>
      <c r="K96" s="174"/>
      <c r="L96" s="174"/>
      <c r="M96" s="174"/>
    </row>
    <row r="97" spans="1:13" ht="18.649999999999999" customHeight="1" x14ac:dyDescent="0.35">
      <c r="A97" s="261">
        <v>-3</v>
      </c>
      <c r="B97" s="833"/>
      <c r="C97" s="834"/>
      <c r="D97" s="833"/>
      <c r="E97" s="834"/>
      <c r="F97" s="174"/>
      <c r="G97" s="833"/>
      <c r="H97" s="834"/>
      <c r="I97" s="833"/>
      <c r="J97" s="834"/>
      <c r="K97" s="174"/>
      <c r="L97" s="174"/>
      <c r="M97" s="174"/>
    </row>
    <row r="98" spans="1:13" ht="18.649999999999999" customHeight="1" x14ac:dyDescent="0.35">
      <c r="A98" s="261">
        <v>-4</v>
      </c>
      <c r="B98" s="833"/>
      <c r="C98" s="834"/>
      <c r="D98" s="833"/>
      <c r="E98" s="834"/>
      <c r="F98" s="174"/>
      <c r="G98" s="833"/>
      <c r="H98" s="834"/>
      <c r="I98" s="833"/>
      <c r="J98" s="834"/>
      <c r="K98" s="174"/>
      <c r="L98" s="174"/>
      <c r="M98" s="174"/>
    </row>
    <row r="99" spans="1:13" ht="18.649999999999999" customHeight="1" x14ac:dyDescent="0.35">
      <c r="A99" s="261">
        <v>-5</v>
      </c>
      <c r="B99" s="833"/>
      <c r="C99" s="834"/>
      <c r="D99" s="833"/>
      <c r="E99" s="834"/>
      <c r="F99" s="174"/>
      <c r="G99" s="833"/>
      <c r="H99" s="834"/>
      <c r="I99" s="833"/>
      <c r="J99" s="834"/>
      <c r="K99" s="174"/>
      <c r="L99" s="174"/>
      <c r="M99" s="174"/>
    </row>
    <row r="100" spans="1:13" ht="33" customHeight="1" x14ac:dyDescent="0.35">
      <c r="A100" s="179"/>
      <c r="B100" s="179"/>
      <c r="C100" s="179"/>
      <c r="D100" s="179"/>
      <c r="E100" s="179"/>
      <c r="F100" s="179"/>
      <c r="G100" s="179"/>
      <c r="H100" s="179"/>
      <c r="I100" s="179"/>
      <c r="J100" s="179"/>
      <c r="K100" s="179"/>
      <c r="L100" s="179"/>
      <c r="M100" s="179"/>
    </row>
    <row r="101" spans="1:13" ht="30.75" customHeight="1" x14ac:dyDescent="0.35">
      <c r="A101" s="179"/>
      <c r="B101" s="179"/>
      <c r="C101" s="179"/>
      <c r="D101" s="179"/>
      <c r="E101" s="179"/>
      <c r="F101" s="179"/>
      <c r="G101" s="179"/>
      <c r="H101" s="179"/>
      <c r="I101" s="179"/>
      <c r="J101" s="179"/>
      <c r="K101" s="179"/>
      <c r="L101" s="179"/>
      <c r="M101" s="179"/>
    </row>
    <row r="102" spans="1:13" ht="25.5" customHeight="1" x14ac:dyDescent="0.35">
      <c r="A102" s="625" t="s">
        <v>695</v>
      </c>
      <c r="B102" s="625"/>
      <c r="C102" s="625"/>
      <c r="D102" s="625"/>
      <c r="E102" s="625"/>
      <c r="F102" s="625"/>
      <c r="G102" s="625"/>
      <c r="H102" s="625"/>
      <c r="I102" s="625"/>
      <c r="J102" s="625"/>
      <c r="K102" s="625"/>
      <c r="L102" s="625"/>
      <c r="M102" s="625"/>
    </row>
    <row r="103" spans="1:13" ht="61" customHeight="1" x14ac:dyDescent="0.35">
      <c r="A103" s="30"/>
      <c r="B103" s="114" t="s">
        <v>773</v>
      </c>
      <c r="C103" s="114" t="s">
        <v>691</v>
      </c>
      <c r="D103" s="615" t="s">
        <v>699</v>
      </c>
      <c r="E103" s="916"/>
      <c r="F103" s="114" t="s">
        <v>700</v>
      </c>
      <c r="G103" s="114" t="s">
        <v>702</v>
      </c>
      <c r="H103" s="114" t="s">
        <v>704</v>
      </c>
      <c r="I103" s="103" t="s">
        <v>703</v>
      </c>
      <c r="J103" s="114" t="s">
        <v>701</v>
      </c>
      <c r="K103" s="103" t="s">
        <v>880</v>
      </c>
      <c r="L103" s="103" t="s">
        <v>713</v>
      </c>
      <c r="M103" s="103" t="s">
        <v>712</v>
      </c>
    </row>
    <row r="104" spans="1:13" ht="18.649999999999999" customHeight="1" x14ac:dyDescent="0.35">
      <c r="A104" s="261" cm="1">
        <f t="array" ref="A104:A108">ROW()-ROW(A104:A108)-1</f>
        <v>-1</v>
      </c>
      <c r="B104" s="41"/>
      <c r="C104" s="41"/>
      <c r="D104" s="945"/>
      <c r="E104" s="946"/>
      <c r="F104" s="280"/>
      <c r="G104" s="45"/>
      <c r="H104" s="33"/>
      <c r="I104" s="307"/>
      <c r="J104" s="45"/>
      <c r="K104" s="43"/>
      <c r="L104" s="43"/>
      <c r="M104" s="328"/>
    </row>
    <row r="105" spans="1:13" ht="18.649999999999999" customHeight="1" x14ac:dyDescent="0.35">
      <c r="A105" s="261">
        <v>-2</v>
      </c>
      <c r="B105" s="41"/>
      <c r="C105" s="41"/>
      <c r="D105" s="945"/>
      <c r="E105" s="946"/>
      <c r="F105" s="280"/>
      <c r="G105" s="45"/>
      <c r="H105" s="33"/>
      <c r="I105" s="307"/>
      <c r="J105" s="45"/>
      <c r="K105" s="43"/>
      <c r="L105" s="43"/>
      <c r="M105" s="328"/>
    </row>
    <row r="106" spans="1:13" ht="18.649999999999999" customHeight="1" x14ac:dyDescent="0.35">
      <c r="A106" s="261">
        <v>-3</v>
      </c>
      <c r="B106" s="41"/>
      <c r="C106" s="41"/>
      <c r="D106" s="945"/>
      <c r="E106" s="946"/>
      <c r="F106" s="280"/>
      <c r="G106" s="45"/>
      <c r="H106" s="33"/>
      <c r="I106" s="307"/>
      <c r="J106" s="45"/>
      <c r="K106" s="43"/>
      <c r="L106" s="43"/>
      <c r="M106" s="328"/>
    </row>
    <row r="107" spans="1:13" ht="18.649999999999999" customHeight="1" x14ac:dyDescent="0.35">
      <c r="A107" s="261">
        <v>-4</v>
      </c>
      <c r="B107" s="41"/>
      <c r="C107" s="174"/>
      <c r="D107" s="859"/>
      <c r="E107" s="946"/>
      <c r="F107" s="280"/>
      <c r="G107" s="45"/>
      <c r="H107" s="33"/>
      <c r="I107" s="307"/>
      <c r="J107" s="45"/>
      <c r="K107" s="43"/>
      <c r="L107" s="43"/>
      <c r="M107" s="328"/>
    </row>
    <row r="108" spans="1:13" ht="18.649999999999999" customHeight="1" x14ac:dyDescent="0.35">
      <c r="A108" s="261">
        <v>-5</v>
      </c>
      <c r="B108" s="41"/>
      <c r="C108" s="41"/>
      <c r="D108" s="945"/>
      <c r="E108" s="946"/>
      <c r="F108" s="280"/>
      <c r="G108" s="45"/>
      <c r="H108" s="33"/>
      <c r="I108" s="307"/>
      <c r="J108" s="45"/>
      <c r="K108" s="43"/>
      <c r="L108" s="43"/>
      <c r="M108" s="328"/>
    </row>
    <row r="109" spans="1:13" ht="12.65" customHeight="1" x14ac:dyDescent="0.35">
      <c r="A109" s="179"/>
      <c r="B109" s="179"/>
      <c r="C109" s="179"/>
      <c r="D109" s="179"/>
      <c r="E109" s="179"/>
      <c r="F109" s="179"/>
      <c r="G109" s="179"/>
      <c r="H109" s="179"/>
      <c r="I109" s="179"/>
      <c r="J109" s="179"/>
      <c r="K109" s="179"/>
      <c r="L109" s="179"/>
      <c r="M109" s="179"/>
    </row>
    <row r="110" spans="1:13" ht="12.65" customHeight="1" x14ac:dyDescent="0.35">
      <c r="A110" s="179"/>
      <c r="B110" s="179"/>
      <c r="C110" s="179"/>
      <c r="D110" s="179"/>
      <c r="E110" s="179"/>
      <c r="F110" s="179"/>
      <c r="G110" s="179"/>
      <c r="H110" s="179"/>
      <c r="I110" s="179"/>
      <c r="J110" s="179"/>
      <c r="K110" s="179"/>
      <c r="L110" s="179"/>
      <c r="M110" s="179"/>
    </row>
    <row r="111" spans="1:13" ht="25.5" customHeight="1" x14ac:dyDescent="0.35">
      <c r="A111" s="625" t="s">
        <v>566</v>
      </c>
      <c r="B111" s="625"/>
      <c r="C111" s="625"/>
      <c r="D111" s="625"/>
      <c r="E111" s="625"/>
      <c r="F111" s="625"/>
      <c r="G111" s="625"/>
      <c r="H111" s="625"/>
      <c r="I111" s="625"/>
      <c r="J111" s="625"/>
      <c r="K111" s="625"/>
      <c r="L111" s="625"/>
      <c r="M111" s="625"/>
    </row>
    <row r="112" spans="1:13" ht="56.15" customHeight="1" x14ac:dyDescent="0.35">
      <c r="A112" s="30"/>
      <c r="B112" s="114" t="s">
        <v>567</v>
      </c>
      <c r="C112" s="114" t="s">
        <v>294</v>
      </c>
      <c r="D112" s="114" t="s">
        <v>579</v>
      </c>
      <c r="E112" s="114" t="s">
        <v>70</v>
      </c>
      <c r="F112" s="114" t="s">
        <v>576</v>
      </c>
      <c r="G112" s="114" t="s">
        <v>199</v>
      </c>
      <c r="H112" s="114" t="s">
        <v>200</v>
      </c>
      <c r="I112" s="114" t="s">
        <v>838</v>
      </c>
      <c r="J112" s="114" t="s">
        <v>105</v>
      </c>
      <c r="K112" s="114" t="s">
        <v>348</v>
      </c>
      <c r="L112" s="114" t="s">
        <v>349</v>
      </c>
      <c r="M112" s="114" t="s">
        <v>106</v>
      </c>
    </row>
    <row r="113" spans="1:13" ht="18.649999999999999" customHeight="1" x14ac:dyDescent="0.35">
      <c r="A113" s="261" cm="1">
        <f t="array" ref="A113:A117">ROW()-ROW(A113:A117)-1</f>
        <v>-1</v>
      </c>
      <c r="B113" s="41"/>
      <c r="C113" s="41"/>
      <c r="D113" s="44"/>
      <c r="E113" s="45"/>
      <c r="F113" s="45"/>
      <c r="G113" s="45"/>
      <c r="H113" s="45"/>
      <c r="I113" s="267"/>
      <c r="J113" s="45"/>
      <c r="K113" s="45"/>
      <c r="L113" s="41"/>
      <c r="M113" s="41"/>
    </row>
    <row r="114" spans="1:13" ht="18.649999999999999" customHeight="1" x14ac:dyDescent="0.35">
      <c r="A114" s="261">
        <v>-2</v>
      </c>
      <c r="B114" s="329"/>
      <c r="C114" s="41"/>
      <c r="D114" s="44"/>
      <c r="E114" s="45"/>
      <c r="F114" s="45"/>
      <c r="G114" s="45"/>
      <c r="H114" s="45"/>
      <c r="I114" s="267"/>
      <c r="J114" s="45"/>
      <c r="K114" s="45"/>
      <c r="L114" s="41"/>
      <c r="M114" s="41"/>
    </row>
    <row r="115" spans="1:13" ht="18.649999999999999" customHeight="1" x14ac:dyDescent="0.35">
      <c r="A115" s="261">
        <v>-3</v>
      </c>
      <c r="B115" s="41"/>
      <c r="C115" s="41"/>
      <c r="D115" s="44"/>
      <c r="E115" s="45"/>
      <c r="F115" s="45"/>
      <c r="G115" s="45"/>
      <c r="H115" s="45"/>
      <c r="I115" s="267"/>
      <c r="J115" s="45"/>
      <c r="K115" s="45"/>
      <c r="L115" s="41"/>
      <c r="M115" s="41"/>
    </row>
    <row r="116" spans="1:13" ht="18.649999999999999" customHeight="1" x14ac:dyDescent="0.35">
      <c r="A116" s="261">
        <v>-4</v>
      </c>
      <c r="B116" s="41"/>
      <c r="C116" s="41"/>
      <c r="D116" s="44"/>
      <c r="E116" s="45"/>
      <c r="F116" s="45"/>
      <c r="G116" s="45"/>
      <c r="H116" s="45"/>
      <c r="I116" s="267"/>
      <c r="J116" s="45"/>
      <c r="K116" s="45"/>
      <c r="L116" s="41"/>
      <c r="M116" s="41"/>
    </row>
    <row r="117" spans="1:13" ht="18.649999999999999" customHeight="1" x14ac:dyDescent="0.35">
      <c r="A117" s="261">
        <v>-5</v>
      </c>
      <c r="B117" s="41"/>
      <c r="C117" s="41"/>
      <c r="D117" s="44"/>
      <c r="E117" s="45"/>
      <c r="F117" s="45"/>
      <c r="G117" s="45"/>
      <c r="H117" s="45"/>
      <c r="I117" s="267"/>
      <c r="J117" s="45"/>
      <c r="K117" s="45"/>
      <c r="L117" s="41"/>
      <c r="M117" s="41"/>
    </row>
    <row r="118" spans="1:13" ht="66.75" customHeight="1" x14ac:dyDescent="0.35">
      <c r="A118" s="1035"/>
      <c r="B118" s="1035"/>
      <c r="C118" s="1035"/>
      <c r="D118" s="1035"/>
      <c r="E118" s="1035"/>
      <c r="F118" s="1035"/>
      <c r="G118" s="1035"/>
      <c r="H118" s="1035"/>
      <c r="I118" s="1035"/>
      <c r="J118" s="1035"/>
      <c r="K118" s="1035"/>
      <c r="L118" s="1035"/>
      <c r="M118" s="1035"/>
    </row>
    <row r="119" spans="1:13" ht="39.75" customHeight="1" x14ac:dyDescent="0.35">
      <c r="A119" s="856"/>
      <c r="B119" s="856"/>
      <c r="C119" s="856"/>
      <c r="D119" s="856"/>
      <c r="E119" s="856"/>
      <c r="F119" s="856"/>
      <c r="G119" s="856"/>
      <c r="H119" s="856"/>
      <c r="I119" s="856"/>
      <c r="J119" s="856"/>
      <c r="K119" s="856"/>
      <c r="L119" s="856"/>
      <c r="M119" s="856"/>
    </row>
    <row r="120" spans="1:13" ht="25.5" customHeight="1" x14ac:dyDescent="0.35">
      <c r="A120" s="625" t="s">
        <v>568</v>
      </c>
      <c r="B120" s="625"/>
      <c r="C120" s="625"/>
      <c r="D120" s="625"/>
      <c r="E120" s="625"/>
      <c r="F120" s="625"/>
      <c r="G120" s="625"/>
      <c r="H120" s="625"/>
      <c r="I120" s="625"/>
      <c r="J120" s="625"/>
      <c r="K120" s="625"/>
      <c r="L120" s="625"/>
      <c r="M120" s="625"/>
    </row>
    <row r="121" spans="1:13" ht="30" customHeight="1" x14ac:dyDescent="0.35">
      <c r="A121" s="30"/>
      <c r="B121" s="895" t="s">
        <v>567</v>
      </c>
      <c r="C121" s="897"/>
      <c r="D121" s="879" t="s">
        <v>297</v>
      </c>
      <c r="E121" s="880"/>
      <c r="F121" s="880"/>
      <c r="G121" s="880"/>
      <c r="H121" s="880"/>
      <c r="I121" s="880"/>
      <c r="J121" s="880"/>
      <c r="K121" s="881"/>
      <c r="L121" s="94" t="s">
        <v>298</v>
      </c>
      <c r="M121" s="94" t="s">
        <v>299</v>
      </c>
    </row>
    <row r="122" spans="1:13" ht="18.649999999999999" customHeight="1" x14ac:dyDescent="0.35">
      <c r="A122" s="261" cm="1">
        <f t="array" ref="A122:A126">ROW()-ROW(A122:A126)-1</f>
        <v>-1</v>
      </c>
      <c r="B122" s="848"/>
      <c r="C122" s="850"/>
      <c r="D122" s="859"/>
      <c r="E122" s="860"/>
      <c r="F122" s="860"/>
      <c r="G122" s="860"/>
      <c r="H122" s="860"/>
      <c r="I122" s="860"/>
      <c r="J122" s="860"/>
      <c r="K122" s="861"/>
      <c r="L122" s="41"/>
      <c r="M122" s="41"/>
    </row>
    <row r="123" spans="1:13" ht="18.649999999999999" customHeight="1" x14ac:dyDescent="0.35">
      <c r="A123" s="261">
        <v>-2</v>
      </c>
      <c r="B123" s="848"/>
      <c r="C123" s="850"/>
      <c r="D123" s="859"/>
      <c r="E123" s="860"/>
      <c r="F123" s="860"/>
      <c r="G123" s="860"/>
      <c r="H123" s="860"/>
      <c r="I123" s="860"/>
      <c r="J123" s="860"/>
      <c r="K123" s="861"/>
      <c r="L123" s="41"/>
      <c r="M123" s="42"/>
    </row>
    <row r="124" spans="1:13" ht="18.649999999999999" customHeight="1" x14ac:dyDescent="0.35">
      <c r="A124" s="261">
        <v>-3</v>
      </c>
      <c r="B124" s="848"/>
      <c r="C124" s="850"/>
      <c r="D124" s="859"/>
      <c r="E124" s="860"/>
      <c r="F124" s="860"/>
      <c r="G124" s="860"/>
      <c r="H124" s="860"/>
      <c r="I124" s="860"/>
      <c r="J124" s="860"/>
      <c r="K124" s="861"/>
      <c r="L124" s="41"/>
      <c r="M124" s="41"/>
    </row>
    <row r="125" spans="1:13" ht="18.649999999999999" customHeight="1" x14ac:dyDescent="0.35">
      <c r="A125" s="261">
        <v>-4</v>
      </c>
      <c r="B125" s="848"/>
      <c r="C125" s="850"/>
      <c r="D125" s="859"/>
      <c r="E125" s="860"/>
      <c r="F125" s="860"/>
      <c r="G125" s="860"/>
      <c r="H125" s="860"/>
      <c r="I125" s="860"/>
      <c r="J125" s="860"/>
      <c r="K125" s="861"/>
      <c r="L125" s="41"/>
      <c r="M125" s="41"/>
    </row>
    <row r="126" spans="1:13" ht="18.649999999999999" customHeight="1" x14ac:dyDescent="0.35">
      <c r="A126" s="261">
        <v>-5</v>
      </c>
      <c r="B126" s="848"/>
      <c r="C126" s="850"/>
      <c r="D126" s="859"/>
      <c r="E126" s="860"/>
      <c r="F126" s="860"/>
      <c r="G126" s="860"/>
      <c r="H126" s="860"/>
      <c r="I126" s="860"/>
      <c r="J126" s="860"/>
      <c r="K126" s="861"/>
      <c r="L126" s="41"/>
      <c r="M126" s="41"/>
    </row>
    <row r="127" spans="1:13" ht="12" customHeight="1" x14ac:dyDescent="0.35">
      <c r="A127" s="855"/>
      <c r="B127" s="855"/>
      <c r="C127" s="855"/>
      <c r="D127" s="855"/>
      <c r="E127" s="855"/>
      <c r="F127" s="855"/>
      <c r="G127" s="855"/>
      <c r="H127" s="855"/>
      <c r="I127" s="855"/>
      <c r="J127" s="855"/>
      <c r="K127" s="855"/>
      <c r="L127" s="855"/>
      <c r="M127" s="855"/>
    </row>
    <row r="128" spans="1:13" ht="3.65" customHeight="1" x14ac:dyDescent="0.35">
      <c r="A128" s="856"/>
      <c r="B128" s="856"/>
      <c r="C128" s="856"/>
      <c r="D128" s="856"/>
      <c r="E128" s="856"/>
      <c r="F128" s="856"/>
      <c r="G128" s="856"/>
      <c r="H128" s="856"/>
      <c r="I128" s="856"/>
      <c r="J128" s="856"/>
      <c r="K128" s="856"/>
      <c r="L128" s="856"/>
      <c r="M128" s="856"/>
    </row>
    <row r="129" spans="1:13" ht="26.15" customHeight="1" x14ac:dyDescent="0.35">
      <c r="A129" s="969" t="s">
        <v>682</v>
      </c>
      <c r="B129" s="969"/>
      <c r="C129" s="969"/>
      <c r="D129" s="969"/>
      <c r="E129" s="969"/>
      <c r="F129" s="969"/>
      <c r="G129" s="969"/>
      <c r="H129" s="969"/>
      <c r="I129" s="969"/>
      <c r="J129" s="969"/>
      <c r="K129" s="969"/>
      <c r="L129" s="969"/>
      <c r="M129" s="969"/>
    </row>
    <row r="130" spans="1:13" ht="18.649999999999999" customHeight="1" x14ac:dyDescent="0.35">
      <c r="A130" s="30"/>
      <c r="B130" s="611" t="s">
        <v>279</v>
      </c>
      <c r="C130" s="613"/>
      <c r="D130" s="611" t="s">
        <v>691</v>
      </c>
      <c r="E130" s="612"/>
      <c r="F130" s="612"/>
      <c r="G130" s="879" t="s">
        <v>594</v>
      </c>
      <c r="H130" s="880"/>
      <c r="I130" s="881"/>
      <c r="J130" s="962" t="s">
        <v>108</v>
      </c>
      <c r="K130" s="962"/>
      <c r="L130" s="962"/>
      <c r="M130" s="963"/>
    </row>
    <row r="131" spans="1:13" ht="18.649999999999999" customHeight="1" x14ac:dyDescent="0.35">
      <c r="A131" s="261" cm="1">
        <f t="array" ref="A131:A135">ROW()-ROW(A131:A135)-1</f>
        <v>-1</v>
      </c>
      <c r="B131" s="945"/>
      <c r="C131" s="946"/>
      <c r="D131" s="859"/>
      <c r="E131" s="860"/>
      <c r="F131" s="860"/>
      <c r="G131" s="859"/>
      <c r="H131" s="860"/>
      <c r="I131" s="861"/>
      <c r="J131" s="945"/>
      <c r="K131" s="957"/>
      <c r="L131" s="957"/>
      <c r="M131" s="946"/>
    </row>
    <row r="132" spans="1:13" ht="18.649999999999999" customHeight="1" x14ac:dyDescent="0.35">
      <c r="A132" s="261">
        <v>-2</v>
      </c>
      <c r="B132" s="945"/>
      <c r="C132" s="946"/>
      <c r="D132" s="859"/>
      <c r="E132" s="860"/>
      <c r="F132" s="860"/>
      <c r="G132" s="859"/>
      <c r="H132" s="860"/>
      <c r="I132" s="861"/>
      <c r="J132" s="945"/>
      <c r="K132" s="957"/>
      <c r="L132" s="957"/>
      <c r="M132" s="946"/>
    </row>
    <row r="133" spans="1:13" ht="18.649999999999999" customHeight="1" x14ac:dyDescent="0.35">
      <c r="A133" s="261">
        <v>-3</v>
      </c>
      <c r="B133" s="945"/>
      <c r="C133" s="946"/>
      <c r="D133" s="859"/>
      <c r="E133" s="860"/>
      <c r="F133" s="860"/>
      <c r="G133" s="859"/>
      <c r="H133" s="860"/>
      <c r="I133" s="861"/>
      <c r="J133" s="945"/>
      <c r="K133" s="957"/>
      <c r="L133" s="957"/>
      <c r="M133" s="946"/>
    </row>
    <row r="134" spans="1:13" ht="18.649999999999999" customHeight="1" x14ac:dyDescent="0.35">
      <c r="A134" s="261">
        <v>-4</v>
      </c>
      <c r="B134" s="945"/>
      <c r="C134" s="946"/>
      <c r="D134" s="859"/>
      <c r="E134" s="860"/>
      <c r="F134" s="860"/>
      <c r="G134" s="859"/>
      <c r="H134" s="860"/>
      <c r="I134" s="861"/>
      <c r="J134" s="945"/>
      <c r="K134" s="957"/>
      <c r="L134" s="957"/>
      <c r="M134" s="946"/>
    </row>
    <row r="135" spans="1:13" ht="18.649999999999999" customHeight="1" x14ac:dyDescent="0.35">
      <c r="A135" s="261">
        <v>-5</v>
      </c>
      <c r="B135" s="945"/>
      <c r="C135" s="946"/>
      <c r="D135" s="859"/>
      <c r="E135" s="860"/>
      <c r="F135" s="860"/>
      <c r="G135" s="859"/>
      <c r="H135" s="860"/>
      <c r="I135" s="861"/>
      <c r="J135" s="945"/>
      <c r="K135" s="957"/>
      <c r="L135" s="957"/>
      <c r="M135" s="946"/>
    </row>
    <row r="136" spans="1:13" ht="9" customHeight="1" x14ac:dyDescent="0.35">
      <c r="A136" s="855"/>
      <c r="B136" s="855"/>
      <c r="C136" s="855"/>
      <c r="D136" s="855"/>
      <c r="E136" s="855"/>
      <c r="F136" s="855"/>
      <c r="G136" s="855"/>
      <c r="H136" s="855"/>
      <c r="I136" s="855"/>
      <c r="J136" s="855"/>
      <c r="K136" s="855"/>
      <c r="L136" s="855"/>
      <c r="M136" s="855"/>
    </row>
    <row r="137" spans="1:13" ht="3" customHeight="1" x14ac:dyDescent="0.35">
      <c r="A137" s="856"/>
      <c r="B137" s="856"/>
      <c r="C137" s="856"/>
      <c r="D137" s="856"/>
      <c r="E137" s="856"/>
      <c r="F137" s="856"/>
      <c r="G137" s="856"/>
      <c r="H137" s="856"/>
      <c r="I137" s="856"/>
      <c r="J137" s="856"/>
      <c r="K137" s="856"/>
      <c r="L137" s="856"/>
      <c r="M137" s="856"/>
    </row>
    <row r="138" spans="1:13" ht="26.15" customHeight="1" x14ac:dyDescent="0.35">
      <c r="A138" s="969" t="s">
        <v>729</v>
      </c>
      <c r="B138" s="969"/>
      <c r="C138" s="969"/>
      <c r="D138" s="969"/>
      <c r="E138" s="969"/>
      <c r="F138" s="969"/>
      <c r="G138" s="969"/>
      <c r="H138" s="969"/>
      <c r="I138" s="969"/>
      <c r="J138" s="969"/>
      <c r="K138" s="969"/>
      <c r="L138" s="969"/>
      <c r="M138" s="969"/>
    </row>
    <row r="139" spans="1:13" ht="41.15" customHeight="1" x14ac:dyDescent="0.35">
      <c r="A139" s="30"/>
      <c r="B139" s="114" t="s">
        <v>751</v>
      </c>
      <c r="C139" s="879" t="s">
        <v>462</v>
      </c>
      <c r="D139" s="880"/>
      <c r="E139" s="881"/>
      <c r="F139" s="114" t="s">
        <v>208</v>
      </c>
      <c r="G139" s="114" t="s">
        <v>207</v>
      </c>
      <c r="H139" s="114" t="s">
        <v>300</v>
      </c>
      <c r="I139" s="114" t="s">
        <v>846</v>
      </c>
      <c r="J139" s="114" t="s">
        <v>847</v>
      </c>
      <c r="K139" s="611" t="s">
        <v>76</v>
      </c>
      <c r="L139" s="613"/>
      <c r="M139" s="114" t="s">
        <v>569</v>
      </c>
    </row>
    <row r="140" spans="1:13" ht="18.649999999999999" customHeight="1" x14ac:dyDescent="0.35">
      <c r="A140" s="261" cm="1">
        <f t="array" ref="A140:A144">ROW()-ROW(A140:A144)-1</f>
        <v>-1</v>
      </c>
      <c r="B140" s="41"/>
      <c r="C140" s="848"/>
      <c r="D140" s="849"/>
      <c r="E140" s="850"/>
      <c r="F140" s="41"/>
      <c r="G140" s="41"/>
      <c r="H140" s="41"/>
      <c r="I140" s="48"/>
      <c r="J140" s="48"/>
      <c r="K140" s="848"/>
      <c r="L140" s="850"/>
      <c r="M140" s="41"/>
    </row>
    <row r="141" spans="1:13" ht="18.649999999999999" customHeight="1" x14ac:dyDescent="0.35">
      <c r="A141" s="261">
        <v>-2</v>
      </c>
      <c r="B141" s="41"/>
      <c r="C141" s="848"/>
      <c r="D141" s="849"/>
      <c r="E141" s="850"/>
      <c r="F141" s="41"/>
      <c r="G141" s="41"/>
      <c r="H141" s="41"/>
      <c r="I141" s="48"/>
      <c r="J141" s="48"/>
      <c r="K141" s="848"/>
      <c r="L141" s="850"/>
      <c r="M141" s="41"/>
    </row>
    <row r="142" spans="1:13" ht="18.649999999999999" customHeight="1" x14ac:dyDescent="0.35">
      <c r="A142" s="261">
        <v>-3</v>
      </c>
      <c r="B142" s="41"/>
      <c r="C142" s="876"/>
      <c r="D142" s="877"/>
      <c r="E142" s="878"/>
      <c r="F142" s="47"/>
      <c r="G142" s="41"/>
      <c r="H142" s="47"/>
      <c r="I142" s="48"/>
      <c r="J142" s="48"/>
      <c r="K142" s="848"/>
      <c r="L142" s="850"/>
      <c r="M142" s="41"/>
    </row>
    <row r="143" spans="1:13" ht="18.649999999999999" customHeight="1" x14ac:dyDescent="0.35">
      <c r="A143" s="261">
        <v>-4</v>
      </c>
      <c r="B143" s="41"/>
      <c r="C143" s="848"/>
      <c r="D143" s="849"/>
      <c r="E143" s="850"/>
      <c r="F143" s="41"/>
      <c r="G143" s="41"/>
      <c r="H143" s="41"/>
      <c r="I143" s="48"/>
      <c r="J143" s="48"/>
      <c r="K143" s="848"/>
      <c r="L143" s="850"/>
      <c r="M143" s="41"/>
    </row>
    <row r="144" spans="1:13" ht="18.649999999999999" customHeight="1" x14ac:dyDescent="0.35">
      <c r="A144" s="261">
        <v>-5</v>
      </c>
      <c r="B144" s="41"/>
      <c r="C144" s="848"/>
      <c r="D144" s="849"/>
      <c r="E144" s="850"/>
      <c r="F144" s="41"/>
      <c r="G144" s="41"/>
      <c r="H144" s="41"/>
      <c r="I144" s="48"/>
      <c r="J144" s="48"/>
      <c r="K144" s="848"/>
      <c r="L144" s="850"/>
      <c r="M144" s="41"/>
    </row>
    <row r="145" spans="1:13" ht="7.4" customHeight="1" x14ac:dyDescent="0.35">
      <c r="A145" s="855"/>
      <c r="B145" s="855"/>
      <c r="C145" s="855"/>
      <c r="D145" s="855"/>
      <c r="E145" s="855"/>
      <c r="F145" s="855"/>
      <c r="G145" s="855"/>
      <c r="H145" s="855"/>
      <c r="I145" s="855"/>
      <c r="J145" s="855"/>
      <c r="K145" s="855"/>
      <c r="L145" s="855"/>
      <c r="M145" s="855"/>
    </row>
    <row r="146" spans="1:13" ht="3.65" customHeight="1" x14ac:dyDescent="0.35">
      <c r="A146" s="856"/>
      <c r="B146" s="856"/>
      <c r="C146" s="856"/>
      <c r="D146" s="856"/>
      <c r="E146" s="856"/>
      <c r="F146" s="856"/>
      <c r="G146" s="856"/>
      <c r="H146" s="856"/>
      <c r="I146" s="856"/>
      <c r="J146" s="856"/>
      <c r="K146" s="856"/>
      <c r="L146" s="856"/>
      <c r="M146" s="856"/>
    </row>
    <row r="147" spans="1:13" ht="26.15" customHeight="1" x14ac:dyDescent="0.35">
      <c r="A147" s="969" t="s">
        <v>787</v>
      </c>
      <c r="B147" s="969"/>
      <c r="C147" s="969"/>
      <c r="D147" s="969"/>
      <c r="E147" s="969"/>
      <c r="F147" s="969"/>
      <c r="G147" s="969"/>
      <c r="H147" s="969"/>
      <c r="I147" s="969"/>
      <c r="J147" s="969"/>
      <c r="K147" s="969"/>
      <c r="L147" s="969"/>
      <c r="M147" s="969"/>
    </row>
    <row r="148" spans="1:13" ht="21.65" customHeight="1" x14ac:dyDescent="0.35">
      <c r="A148" s="30"/>
      <c r="B148" s="964" t="s">
        <v>109</v>
      </c>
      <c r="C148" s="965"/>
      <c r="D148" s="965"/>
      <c r="E148" s="966"/>
      <c r="F148" s="266" t="s">
        <v>22</v>
      </c>
      <c r="G148" s="977" t="s">
        <v>83</v>
      </c>
      <c r="H148" s="978"/>
      <c r="I148" s="978"/>
      <c r="J148" s="979"/>
      <c r="K148" s="964" t="s">
        <v>78</v>
      </c>
      <c r="L148" s="965"/>
      <c r="M148" s="966"/>
    </row>
    <row r="149" spans="1:13" ht="18.649999999999999" customHeight="1" x14ac:dyDescent="0.35">
      <c r="A149" s="261" cm="1">
        <f t="array" ref="A149:A153">ROW()-ROW(A149:A153)-1</f>
        <v>-1</v>
      </c>
      <c r="B149" s="857"/>
      <c r="C149" s="857"/>
      <c r="D149" s="857"/>
      <c r="E149" s="857"/>
      <c r="F149" s="280"/>
      <c r="G149" s="857"/>
      <c r="H149" s="857"/>
      <c r="I149" s="857"/>
      <c r="J149" s="857"/>
      <c r="K149" s="857"/>
      <c r="L149" s="857"/>
      <c r="M149" s="857"/>
    </row>
    <row r="150" spans="1:13" ht="18.649999999999999" customHeight="1" x14ac:dyDescent="0.35">
      <c r="A150" s="261">
        <v>-2</v>
      </c>
      <c r="B150" s="857"/>
      <c r="C150" s="857"/>
      <c r="D150" s="857"/>
      <c r="E150" s="857"/>
      <c r="F150" s="280"/>
      <c r="G150" s="968"/>
      <c r="H150" s="968"/>
      <c r="I150" s="968"/>
      <c r="J150" s="968"/>
      <c r="K150" s="968"/>
      <c r="L150" s="968"/>
      <c r="M150" s="968"/>
    </row>
    <row r="151" spans="1:13" ht="18.649999999999999" customHeight="1" x14ac:dyDescent="0.35">
      <c r="A151" s="261">
        <v>-3</v>
      </c>
      <c r="B151" s="857"/>
      <c r="C151" s="857"/>
      <c r="D151" s="857"/>
      <c r="E151" s="857"/>
      <c r="F151" s="280"/>
      <c r="G151" s="968"/>
      <c r="H151" s="968"/>
      <c r="I151" s="968"/>
      <c r="J151" s="968"/>
      <c r="K151" s="968"/>
      <c r="L151" s="968"/>
      <c r="M151" s="968"/>
    </row>
    <row r="152" spans="1:13" ht="18.649999999999999" customHeight="1" x14ac:dyDescent="0.35">
      <c r="A152" s="261">
        <v>-4</v>
      </c>
      <c r="B152" s="857"/>
      <c r="C152" s="857"/>
      <c r="D152" s="857"/>
      <c r="E152" s="857"/>
      <c r="F152" s="280"/>
      <c r="G152" s="857"/>
      <c r="H152" s="857"/>
      <c r="I152" s="857"/>
      <c r="J152" s="857"/>
      <c r="K152" s="857"/>
      <c r="L152" s="857"/>
      <c r="M152" s="857"/>
    </row>
    <row r="153" spans="1:13" ht="18.649999999999999" customHeight="1" x14ac:dyDescent="0.35">
      <c r="A153" s="261">
        <v>-5</v>
      </c>
      <c r="B153" s="857"/>
      <c r="C153" s="857"/>
      <c r="D153" s="857"/>
      <c r="E153" s="857"/>
      <c r="F153" s="280"/>
      <c r="G153" s="970"/>
      <c r="H153" s="980"/>
      <c r="I153" s="980"/>
      <c r="J153" s="980"/>
      <c r="K153" s="857"/>
      <c r="L153" s="857"/>
      <c r="M153" s="857"/>
    </row>
    <row r="154" spans="1:13" ht="7.4" customHeight="1" x14ac:dyDescent="0.35">
      <c r="A154" s="855"/>
      <c r="B154" s="855"/>
      <c r="C154" s="855"/>
      <c r="D154" s="855"/>
      <c r="E154" s="855"/>
      <c r="F154" s="855"/>
      <c r="G154" s="855"/>
      <c r="H154" s="855"/>
      <c r="I154" s="855"/>
      <c r="J154" s="855"/>
      <c r="K154" s="855"/>
      <c r="L154" s="855"/>
      <c r="M154" s="855"/>
    </row>
    <row r="155" spans="1:13" ht="11" customHeight="1" x14ac:dyDescent="0.35">
      <c r="A155" s="856"/>
      <c r="B155" s="856"/>
      <c r="C155" s="856"/>
      <c r="D155" s="856"/>
      <c r="E155" s="856"/>
      <c r="F155" s="856"/>
      <c r="G155" s="856"/>
      <c r="H155" s="856"/>
      <c r="I155" s="856"/>
      <c r="J155" s="856"/>
      <c r="K155" s="856"/>
      <c r="L155" s="856"/>
      <c r="M155" s="856"/>
    </row>
    <row r="156" spans="1:13" ht="26.15" customHeight="1" x14ac:dyDescent="0.35">
      <c r="A156" s="917" t="s">
        <v>350</v>
      </c>
      <c r="B156" s="917"/>
      <c r="C156" s="917"/>
      <c r="D156" s="917"/>
      <c r="E156" s="917"/>
      <c r="F156" s="917"/>
      <c r="G156" s="917"/>
      <c r="H156" s="917"/>
      <c r="I156" s="917"/>
      <c r="J156" s="917"/>
      <c r="K156" s="917"/>
      <c r="L156" s="917"/>
      <c r="M156" s="917"/>
    </row>
    <row r="157" spans="1:13" ht="18.649999999999999" customHeight="1" x14ac:dyDescent="0.35">
      <c r="A157" s="912"/>
      <c r="B157" s="610" t="s">
        <v>279</v>
      </c>
      <c r="C157" s="913"/>
      <c r="D157" s="1047" t="s">
        <v>511</v>
      </c>
      <c r="E157" s="1048"/>
      <c r="F157" s="1048"/>
      <c r="G157" s="1049"/>
      <c r="H157" s="981" t="s">
        <v>513</v>
      </c>
      <c r="I157" s="982"/>
      <c r="J157" s="971" t="s">
        <v>512</v>
      </c>
      <c r="K157" s="1046" t="s">
        <v>69</v>
      </c>
      <c r="L157" s="1046"/>
      <c r="M157" s="871" t="s">
        <v>514</v>
      </c>
    </row>
    <row r="158" spans="1:13" ht="18.649999999999999" customHeight="1" x14ac:dyDescent="0.35">
      <c r="A158" s="898"/>
      <c r="B158" s="615"/>
      <c r="C158" s="629"/>
      <c r="D158" s="1040" t="s">
        <v>58</v>
      </c>
      <c r="E158" s="1041"/>
      <c r="F158" s="1040" t="s">
        <v>70</v>
      </c>
      <c r="G158" s="1041"/>
      <c r="H158" s="879"/>
      <c r="I158" s="881"/>
      <c r="J158" s="871"/>
      <c r="K158" s="118" t="s">
        <v>58</v>
      </c>
      <c r="L158" s="118" t="s">
        <v>71</v>
      </c>
      <c r="M158" s="872"/>
    </row>
    <row r="159" spans="1:13" ht="18.649999999999999" customHeight="1" x14ac:dyDescent="0.35">
      <c r="A159" s="261" cm="1">
        <f t="array" ref="A159:A163">ROW()-ROW(A159:A163)-1</f>
        <v>-1</v>
      </c>
      <c r="B159" s="848"/>
      <c r="C159" s="850"/>
      <c r="D159" s="848"/>
      <c r="E159" s="850"/>
      <c r="F159" s="848"/>
      <c r="G159" s="850"/>
      <c r="H159" s="848"/>
      <c r="I159" s="850"/>
      <c r="J159" s="41"/>
      <c r="K159" s="42"/>
      <c r="L159" s="42"/>
      <c r="M159" s="42"/>
    </row>
    <row r="160" spans="1:13" ht="18.649999999999999" customHeight="1" x14ac:dyDescent="0.35">
      <c r="A160" s="261">
        <v>-2</v>
      </c>
      <c r="B160" s="848"/>
      <c r="C160" s="850"/>
      <c r="D160" s="848"/>
      <c r="E160" s="850"/>
      <c r="F160" s="848"/>
      <c r="G160" s="850"/>
      <c r="H160" s="848"/>
      <c r="I160" s="850"/>
      <c r="J160" s="41"/>
      <c r="K160" s="42"/>
      <c r="L160" s="42"/>
      <c r="M160" s="42"/>
    </row>
    <row r="161" spans="1:13" ht="18.649999999999999" customHeight="1" x14ac:dyDescent="0.35">
      <c r="A161" s="261">
        <v>-3</v>
      </c>
      <c r="B161" s="848"/>
      <c r="C161" s="850"/>
      <c r="D161" s="848"/>
      <c r="E161" s="850"/>
      <c r="F161" s="848"/>
      <c r="G161" s="850"/>
      <c r="H161" s="848"/>
      <c r="I161" s="850"/>
      <c r="J161" s="41"/>
      <c r="K161" s="42"/>
      <c r="L161" s="42"/>
      <c r="M161" s="42"/>
    </row>
    <row r="162" spans="1:13" ht="18.649999999999999" customHeight="1" x14ac:dyDescent="0.35">
      <c r="A162" s="261">
        <v>-4</v>
      </c>
      <c r="B162" s="848"/>
      <c r="C162" s="850"/>
      <c r="D162" s="848"/>
      <c r="E162" s="850"/>
      <c r="F162" s="848"/>
      <c r="G162" s="850"/>
      <c r="H162" s="848"/>
      <c r="I162" s="850"/>
      <c r="J162" s="41"/>
      <c r="K162" s="42"/>
      <c r="L162" s="42"/>
      <c r="M162" s="42"/>
    </row>
    <row r="163" spans="1:13" ht="18.649999999999999" customHeight="1" x14ac:dyDescent="0.35">
      <c r="A163" s="261">
        <v>-5</v>
      </c>
      <c r="B163" s="848"/>
      <c r="C163" s="850"/>
      <c r="D163" s="848"/>
      <c r="E163" s="850"/>
      <c r="F163" s="848"/>
      <c r="G163" s="850"/>
      <c r="H163" s="848"/>
      <c r="I163" s="850"/>
      <c r="J163" s="41"/>
      <c r="K163" s="42"/>
      <c r="L163" s="42"/>
      <c r="M163" s="42"/>
    </row>
    <row r="164" spans="1:13" ht="7.4" customHeight="1" x14ac:dyDescent="0.35">
      <c r="A164" s="1035"/>
      <c r="B164" s="1035"/>
      <c r="C164" s="1035"/>
      <c r="D164" s="1035"/>
      <c r="E164" s="1035"/>
      <c r="F164" s="1035"/>
      <c r="G164" s="1035"/>
      <c r="H164" s="1035"/>
      <c r="I164" s="1035"/>
      <c r="J164" s="1035"/>
      <c r="K164" s="1035"/>
      <c r="L164" s="1035"/>
      <c r="M164" s="1035"/>
    </row>
    <row r="165" spans="1:13" ht="15.5" customHeight="1" x14ac:dyDescent="0.35">
      <c r="A165" s="1042"/>
      <c r="B165" s="1042"/>
      <c r="C165" s="1042"/>
      <c r="D165" s="1042"/>
      <c r="E165" s="1042"/>
      <c r="F165" s="1042"/>
      <c r="G165" s="1042"/>
      <c r="H165" s="1042"/>
      <c r="I165" s="1042"/>
      <c r="J165" s="1042"/>
      <c r="K165" s="1042"/>
      <c r="L165" s="1042"/>
      <c r="M165" s="1042"/>
    </row>
    <row r="166" spans="1:13" ht="26.15" customHeight="1" x14ac:dyDescent="0.35">
      <c r="A166" s="969" t="s">
        <v>781</v>
      </c>
      <c r="B166" s="969"/>
      <c r="C166" s="969"/>
      <c r="D166" s="969"/>
      <c r="E166" s="969"/>
      <c r="F166" s="969"/>
      <c r="G166" s="969"/>
      <c r="H166" s="969"/>
      <c r="I166" s="969"/>
      <c r="J166" s="969"/>
      <c r="K166" s="969"/>
      <c r="L166" s="969"/>
      <c r="M166" s="969"/>
    </row>
    <row r="167" spans="1:13" ht="32.5" customHeight="1" x14ac:dyDescent="0.35">
      <c r="A167" s="39"/>
      <c r="B167" s="35" t="s">
        <v>126</v>
      </c>
      <c r="C167" s="851" t="s">
        <v>127</v>
      </c>
      <c r="D167" s="853"/>
      <c r="E167" s="853"/>
      <c r="F167" s="852"/>
      <c r="G167" s="35" t="s">
        <v>128</v>
      </c>
      <c r="H167" s="851" t="s">
        <v>129</v>
      </c>
      <c r="I167" s="853"/>
      <c r="J167" s="853"/>
      <c r="K167" s="852"/>
      <c r="L167" s="895" t="s">
        <v>351</v>
      </c>
      <c r="M167" s="897"/>
    </row>
    <row r="168" spans="1:13" ht="18.649999999999999" customHeight="1" x14ac:dyDescent="0.35">
      <c r="A168" s="261" cm="1">
        <f t="array" ref="A168:A172">ROW()-ROW(A168:A172)-1</f>
        <v>-1</v>
      </c>
      <c r="B168" s="41"/>
      <c r="C168" s="848"/>
      <c r="D168" s="849"/>
      <c r="E168" s="849"/>
      <c r="F168" s="850"/>
      <c r="G168" s="41"/>
      <c r="H168" s="848"/>
      <c r="I168" s="849"/>
      <c r="J168" s="849"/>
      <c r="K168" s="850"/>
      <c r="L168" s="876"/>
      <c r="M168" s="878"/>
    </row>
    <row r="169" spans="1:13" ht="18.649999999999999" customHeight="1" x14ac:dyDescent="0.35">
      <c r="A169" s="261">
        <v>-2</v>
      </c>
      <c r="B169" s="41"/>
      <c r="C169" s="848"/>
      <c r="D169" s="849"/>
      <c r="E169" s="849"/>
      <c r="F169" s="850"/>
      <c r="G169" s="41"/>
      <c r="H169" s="848"/>
      <c r="I169" s="849"/>
      <c r="J169" s="849"/>
      <c r="K169" s="850"/>
      <c r="L169" s="876"/>
      <c r="M169" s="878"/>
    </row>
    <row r="170" spans="1:13" ht="18.649999999999999" customHeight="1" x14ac:dyDescent="0.35">
      <c r="A170" s="261">
        <v>-3</v>
      </c>
      <c r="B170" s="41"/>
      <c r="C170" s="848"/>
      <c r="D170" s="849"/>
      <c r="E170" s="849"/>
      <c r="F170" s="850"/>
      <c r="G170" s="41"/>
      <c r="H170" s="848"/>
      <c r="I170" s="849"/>
      <c r="J170" s="849"/>
      <c r="K170" s="850"/>
      <c r="L170" s="876"/>
      <c r="M170" s="878"/>
    </row>
    <row r="171" spans="1:13" ht="18.649999999999999" customHeight="1" x14ac:dyDescent="0.35">
      <c r="A171" s="261">
        <v>-4</v>
      </c>
      <c r="B171" s="41"/>
      <c r="C171" s="848"/>
      <c r="D171" s="849"/>
      <c r="E171" s="849"/>
      <c r="F171" s="850"/>
      <c r="G171" s="41"/>
      <c r="H171" s="848"/>
      <c r="I171" s="849"/>
      <c r="J171" s="849"/>
      <c r="K171" s="850"/>
      <c r="L171" s="876"/>
      <c r="M171" s="878"/>
    </row>
    <row r="172" spans="1:13" ht="18.649999999999999" customHeight="1" x14ac:dyDescent="0.35">
      <c r="A172" s="261">
        <v>-5</v>
      </c>
      <c r="B172" s="41"/>
      <c r="C172" s="848"/>
      <c r="D172" s="849"/>
      <c r="E172" s="849"/>
      <c r="F172" s="850"/>
      <c r="G172" s="41"/>
      <c r="H172" s="848"/>
      <c r="I172" s="849"/>
      <c r="J172" s="849"/>
      <c r="K172" s="850"/>
      <c r="L172" s="876"/>
      <c r="M172" s="878"/>
    </row>
    <row r="173" spans="1:13" ht="13" customHeight="1" x14ac:dyDescent="0.35">
      <c r="A173" s="855"/>
      <c r="B173" s="855"/>
      <c r="C173" s="855"/>
      <c r="D173" s="855"/>
      <c r="E173" s="855"/>
      <c r="F173" s="855"/>
      <c r="G173" s="855"/>
      <c r="H173" s="855"/>
      <c r="I173" s="855"/>
      <c r="J173" s="855"/>
      <c r="K173" s="855"/>
      <c r="L173" s="855"/>
      <c r="M173" s="855"/>
    </row>
    <row r="174" spans="1:13" ht="7.4" customHeight="1" x14ac:dyDescent="0.35">
      <c r="A174" s="856"/>
      <c r="B174" s="856"/>
      <c r="C174" s="856"/>
      <c r="D174" s="856"/>
      <c r="E174" s="856"/>
      <c r="F174" s="856"/>
      <c r="G174" s="856"/>
      <c r="H174" s="856"/>
      <c r="I174" s="856"/>
      <c r="J174" s="856"/>
      <c r="K174" s="856"/>
      <c r="L174" s="856"/>
      <c r="M174" s="856"/>
    </row>
    <row r="175" spans="1:13" ht="26.15" customHeight="1" x14ac:dyDescent="0.35">
      <c r="A175" s="969" t="s">
        <v>503</v>
      </c>
      <c r="B175" s="969"/>
      <c r="C175" s="969"/>
      <c r="D175" s="969"/>
      <c r="E175" s="969"/>
      <c r="F175" s="969"/>
      <c r="G175" s="969"/>
      <c r="H175" s="969"/>
      <c r="I175" s="969"/>
      <c r="J175" s="969"/>
      <c r="K175" s="969"/>
      <c r="L175" s="969"/>
      <c r="M175" s="969"/>
    </row>
    <row r="176" spans="1:13" ht="32.5" customHeight="1" x14ac:dyDescent="0.35">
      <c r="A176" s="38"/>
      <c r="B176" s="615" t="s">
        <v>502</v>
      </c>
      <c r="C176" s="616"/>
      <c r="D176" s="616"/>
      <c r="E176" s="629"/>
      <c r="F176" s="851" t="s">
        <v>504</v>
      </c>
      <c r="G176" s="852"/>
      <c r="H176" s="35" t="s">
        <v>574</v>
      </c>
      <c r="I176" s="615" t="s">
        <v>510</v>
      </c>
      <c r="J176" s="629"/>
      <c r="K176" s="35" t="s">
        <v>209</v>
      </c>
      <c r="L176" s="851" t="s">
        <v>107</v>
      </c>
      <c r="M176" s="852"/>
    </row>
    <row r="177" spans="1:13" ht="18.649999999999999" customHeight="1" x14ac:dyDescent="0.35">
      <c r="A177" s="261" cm="1">
        <f t="array" ref="A177:A181">ROW()-ROW(A177:A181)-1</f>
        <v>-1</v>
      </c>
      <c r="B177" s="848"/>
      <c r="C177" s="849"/>
      <c r="D177" s="849"/>
      <c r="E177" s="850"/>
      <c r="F177" s="848"/>
      <c r="G177" s="850"/>
      <c r="H177" s="41"/>
      <c r="I177" s="848"/>
      <c r="J177" s="850"/>
      <c r="K177" s="42"/>
      <c r="L177" s="876"/>
      <c r="M177" s="878"/>
    </row>
    <row r="178" spans="1:13" ht="18.649999999999999" customHeight="1" x14ac:dyDescent="0.35">
      <c r="A178" s="261">
        <v>-2</v>
      </c>
      <c r="B178" s="848"/>
      <c r="C178" s="849"/>
      <c r="D178" s="849"/>
      <c r="E178" s="850"/>
      <c r="F178" s="833"/>
      <c r="G178" s="834"/>
      <c r="H178" s="41"/>
      <c r="I178" s="848"/>
      <c r="J178" s="850"/>
      <c r="K178" s="42"/>
      <c r="L178" s="876"/>
      <c r="M178" s="878"/>
    </row>
    <row r="179" spans="1:13" ht="18.649999999999999" customHeight="1" x14ac:dyDescent="0.35">
      <c r="A179" s="261">
        <v>-3</v>
      </c>
      <c r="B179" s="848"/>
      <c r="C179" s="849"/>
      <c r="D179" s="849"/>
      <c r="E179" s="850"/>
      <c r="F179" s="833"/>
      <c r="G179" s="834"/>
      <c r="H179" s="41"/>
      <c r="I179" s="848"/>
      <c r="J179" s="850"/>
      <c r="K179" s="42"/>
      <c r="L179" s="876"/>
      <c r="M179" s="878"/>
    </row>
    <row r="180" spans="1:13" ht="18.649999999999999" customHeight="1" x14ac:dyDescent="0.35">
      <c r="A180" s="261">
        <v>-4</v>
      </c>
      <c r="B180" s="848"/>
      <c r="C180" s="849"/>
      <c r="D180" s="849"/>
      <c r="E180" s="850"/>
      <c r="F180" s="833"/>
      <c r="G180" s="834"/>
      <c r="H180" s="41"/>
      <c r="I180" s="848"/>
      <c r="J180" s="850"/>
      <c r="K180" s="42"/>
      <c r="L180" s="876"/>
      <c r="M180" s="878"/>
    </row>
    <row r="181" spans="1:13" ht="18.649999999999999" customHeight="1" x14ac:dyDescent="0.35">
      <c r="A181" s="261">
        <v>-5</v>
      </c>
      <c r="B181" s="848"/>
      <c r="C181" s="849"/>
      <c r="D181" s="849"/>
      <c r="E181" s="850"/>
      <c r="F181" s="833"/>
      <c r="G181" s="834"/>
      <c r="H181" s="41"/>
      <c r="I181" s="848"/>
      <c r="J181" s="850"/>
      <c r="K181" s="42"/>
      <c r="L181" s="876"/>
      <c r="M181" s="878"/>
    </row>
    <row r="182" spans="1:13" ht="7.4" customHeight="1" x14ac:dyDescent="0.35">
      <c r="A182" s="855"/>
      <c r="B182" s="855"/>
      <c r="C182" s="855"/>
      <c r="D182" s="855"/>
      <c r="E182" s="855"/>
      <c r="F182" s="855"/>
      <c r="G182" s="855"/>
      <c r="H182" s="855"/>
      <c r="I182" s="855"/>
      <c r="J182" s="855"/>
      <c r="K182" s="855"/>
      <c r="L182" s="855"/>
      <c r="M182" s="855"/>
    </row>
    <row r="183" spans="1:13" ht="15.5" customHeight="1" x14ac:dyDescent="0.35">
      <c r="A183" s="856"/>
      <c r="B183" s="856"/>
      <c r="C183" s="856"/>
      <c r="D183" s="856"/>
      <c r="E183" s="856"/>
      <c r="F183" s="856"/>
      <c r="G183" s="856"/>
      <c r="H183" s="856"/>
      <c r="I183" s="856"/>
      <c r="J183" s="856"/>
      <c r="K183" s="856"/>
      <c r="L183" s="856"/>
      <c r="M183" s="856"/>
    </row>
    <row r="184" spans="1:13" ht="18.75" customHeight="1" x14ac:dyDescent="0.35">
      <c r="A184" s="854" t="s">
        <v>437</v>
      </c>
      <c r="B184" s="854"/>
      <c r="C184" s="854"/>
      <c r="D184" s="854"/>
      <c r="E184" s="854"/>
      <c r="F184" s="854"/>
      <c r="G184" s="854"/>
      <c r="H184" s="854"/>
      <c r="I184" s="854"/>
      <c r="J184" s="854"/>
      <c r="K184" s="854"/>
      <c r="L184" s="854"/>
      <c r="M184" s="854"/>
    </row>
    <row r="185" spans="1:13" ht="18.75" customHeight="1" x14ac:dyDescent="0.35">
      <c r="A185" s="30"/>
      <c r="B185" s="851" t="s">
        <v>72</v>
      </c>
      <c r="C185" s="853"/>
      <c r="D185" s="853"/>
      <c r="E185" s="852"/>
      <c r="F185" s="851" t="s">
        <v>73</v>
      </c>
      <c r="G185" s="853"/>
      <c r="H185" s="852"/>
      <c r="I185" s="851" t="s">
        <v>74</v>
      </c>
      <c r="J185" s="852"/>
      <c r="K185" s="36" t="s">
        <v>75</v>
      </c>
      <c r="L185" s="615" t="s">
        <v>281</v>
      </c>
      <c r="M185" s="629"/>
    </row>
    <row r="186" spans="1:13" ht="18.75" customHeight="1" x14ac:dyDescent="0.35">
      <c r="A186" s="261" cm="1">
        <f t="array" ref="A186:A190">ROW()-ROW(A186:A190)-1</f>
        <v>-1</v>
      </c>
      <c r="B186" s="876"/>
      <c r="C186" s="877"/>
      <c r="D186" s="877"/>
      <c r="E186" s="878"/>
      <c r="F186" s="876"/>
      <c r="G186" s="877"/>
      <c r="H186" s="878"/>
      <c r="I186" s="876"/>
      <c r="J186" s="878"/>
      <c r="K186" s="42"/>
      <c r="L186" s="876"/>
      <c r="M186" s="878"/>
    </row>
    <row r="187" spans="1:13" ht="18.75" customHeight="1" x14ac:dyDescent="0.35">
      <c r="A187" s="261">
        <v>-2</v>
      </c>
      <c r="B187" s="876"/>
      <c r="C187" s="877"/>
      <c r="D187" s="877"/>
      <c r="E187" s="878"/>
      <c r="F187" s="876"/>
      <c r="G187" s="877"/>
      <c r="H187" s="878"/>
      <c r="I187" s="876"/>
      <c r="J187" s="878"/>
      <c r="K187" s="42"/>
      <c r="L187" s="876"/>
      <c r="M187" s="878"/>
    </row>
    <row r="188" spans="1:13" ht="18.75" customHeight="1" x14ac:dyDescent="0.35">
      <c r="A188" s="261">
        <v>-3</v>
      </c>
      <c r="B188" s="876"/>
      <c r="C188" s="877"/>
      <c r="D188" s="877"/>
      <c r="E188" s="878"/>
      <c r="F188" s="876"/>
      <c r="G188" s="877"/>
      <c r="H188" s="878"/>
      <c r="I188" s="876"/>
      <c r="J188" s="878"/>
      <c r="K188" s="42"/>
      <c r="L188" s="876"/>
      <c r="M188" s="878"/>
    </row>
    <row r="189" spans="1:13" ht="18.75" customHeight="1" x14ac:dyDescent="0.35">
      <c r="A189" s="261">
        <v>-4</v>
      </c>
      <c r="B189" s="876"/>
      <c r="C189" s="877"/>
      <c r="D189" s="877"/>
      <c r="E189" s="878"/>
      <c r="F189" s="876"/>
      <c r="G189" s="877"/>
      <c r="H189" s="878"/>
      <c r="I189" s="876"/>
      <c r="J189" s="878"/>
      <c r="K189" s="42"/>
      <c r="L189" s="876"/>
      <c r="M189" s="878"/>
    </row>
    <row r="190" spans="1:13" ht="18.75" customHeight="1" x14ac:dyDescent="0.35">
      <c r="A190" s="261">
        <v>-5</v>
      </c>
      <c r="B190" s="876"/>
      <c r="C190" s="877"/>
      <c r="D190" s="877"/>
      <c r="E190" s="878"/>
      <c r="F190" s="876"/>
      <c r="G190" s="877"/>
      <c r="H190" s="878"/>
      <c r="I190" s="876"/>
      <c r="J190" s="878"/>
      <c r="K190" s="42"/>
      <c r="L190" s="876"/>
      <c r="M190" s="878"/>
    </row>
    <row r="191" spans="1:13" ht="7.4" customHeight="1" x14ac:dyDescent="0.35">
      <c r="A191" s="179"/>
      <c r="B191" s="179"/>
      <c r="C191" s="179"/>
      <c r="D191" s="179"/>
      <c r="E191" s="179"/>
      <c r="F191" s="179"/>
      <c r="G191" s="179"/>
      <c r="H191" s="179"/>
      <c r="I191" s="179"/>
      <c r="J191" s="179"/>
      <c r="K191" s="179"/>
      <c r="L191" s="179"/>
      <c r="M191" s="179"/>
    </row>
    <row r="192" spans="1:13" ht="7.4" customHeight="1" x14ac:dyDescent="0.35">
      <c r="A192" s="179"/>
      <c r="B192" s="179"/>
      <c r="C192" s="179"/>
      <c r="D192" s="179"/>
      <c r="E192" s="179"/>
      <c r="F192" s="179"/>
      <c r="G192" s="179"/>
      <c r="H192" s="179"/>
      <c r="I192" s="179"/>
      <c r="J192" s="179"/>
      <c r="K192" s="179"/>
      <c r="L192" s="179"/>
      <c r="M192" s="179"/>
    </row>
    <row r="193" spans="1:13" ht="26.15" customHeight="1" x14ac:dyDescent="0.35">
      <c r="A193" s="625" t="s">
        <v>439</v>
      </c>
      <c r="B193" s="625"/>
      <c r="C193" s="625"/>
      <c r="D193" s="625"/>
      <c r="E193" s="625"/>
      <c r="F193" s="625"/>
      <c r="G193" s="625"/>
      <c r="H193" s="625"/>
      <c r="I193" s="625"/>
      <c r="J193" s="625"/>
      <c r="K193" s="625"/>
      <c r="L193" s="625"/>
      <c r="M193" s="625"/>
    </row>
    <row r="194" spans="1:13" ht="24" customHeight="1" x14ac:dyDescent="0.35">
      <c r="A194" s="30"/>
      <c r="B194" s="1025" t="s">
        <v>58</v>
      </c>
      <c r="C194" s="1023"/>
      <c r="D194" s="1023"/>
      <c r="E194" s="1024"/>
      <c r="F194" s="964" t="s">
        <v>59</v>
      </c>
      <c r="G194" s="966"/>
      <c r="H194" s="964" t="s">
        <v>438</v>
      </c>
      <c r="I194" s="1023"/>
      <c r="J194" s="1023"/>
      <c r="K194" s="1023"/>
      <c r="L194" s="1024"/>
      <c r="M194" s="96" t="s">
        <v>110</v>
      </c>
    </row>
    <row r="195" spans="1:13" ht="18.649999999999999" customHeight="1" x14ac:dyDescent="0.35">
      <c r="A195" s="261" cm="1">
        <f t="array" ref="A195:A199">ROW()-ROW(A195:A199)-1</f>
        <v>-1</v>
      </c>
      <c r="B195" s="848"/>
      <c r="C195" s="849"/>
      <c r="D195" s="849"/>
      <c r="E195" s="850"/>
      <c r="F195" s="1022"/>
      <c r="G195" s="1022"/>
      <c r="H195" s="874"/>
      <c r="I195" s="980"/>
      <c r="J195" s="980"/>
      <c r="K195" s="980"/>
      <c r="L195" s="980"/>
      <c r="M195" s="41"/>
    </row>
    <row r="196" spans="1:13" ht="18.649999999999999" customHeight="1" x14ac:dyDescent="0.35">
      <c r="A196" s="261">
        <v>-2</v>
      </c>
      <c r="B196" s="848"/>
      <c r="C196" s="849"/>
      <c r="D196" s="849"/>
      <c r="E196" s="850"/>
      <c r="F196" s="1022"/>
      <c r="G196" s="1022"/>
      <c r="H196" s="874"/>
      <c r="I196" s="980"/>
      <c r="J196" s="980"/>
      <c r="K196" s="980"/>
      <c r="L196" s="980"/>
      <c r="M196" s="41"/>
    </row>
    <row r="197" spans="1:13" ht="18.649999999999999" customHeight="1" x14ac:dyDescent="0.35">
      <c r="A197" s="261">
        <v>-3</v>
      </c>
      <c r="B197" s="848"/>
      <c r="C197" s="849"/>
      <c r="D197" s="849"/>
      <c r="E197" s="850"/>
      <c r="F197" s="1022"/>
      <c r="G197" s="1022"/>
      <c r="H197" s="874"/>
      <c r="I197" s="980"/>
      <c r="J197" s="980"/>
      <c r="K197" s="980"/>
      <c r="L197" s="980"/>
      <c r="M197" s="41"/>
    </row>
    <row r="198" spans="1:13" ht="18.649999999999999" customHeight="1" x14ac:dyDescent="0.35">
      <c r="A198" s="261">
        <v>-4</v>
      </c>
      <c r="B198" s="848"/>
      <c r="C198" s="849"/>
      <c r="D198" s="849"/>
      <c r="E198" s="850"/>
      <c r="F198" s="1022"/>
      <c r="G198" s="1022"/>
      <c r="H198" s="874"/>
      <c r="I198" s="980"/>
      <c r="J198" s="980"/>
      <c r="K198" s="980"/>
      <c r="L198" s="980"/>
      <c r="M198" s="41"/>
    </row>
    <row r="199" spans="1:13" ht="18.649999999999999" customHeight="1" x14ac:dyDescent="0.35">
      <c r="A199" s="261">
        <v>-5</v>
      </c>
      <c r="B199" s="848"/>
      <c r="C199" s="849"/>
      <c r="D199" s="849"/>
      <c r="E199" s="850"/>
      <c r="F199" s="1022"/>
      <c r="G199" s="1022"/>
      <c r="H199" s="874"/>
      <c r="I199" s="980"/>
      <c r="J199" s="980"/>
      <c r="K199" s="980"/>
      <c r="L199" s="980"/>
      <c r="M199" s="41"/>
    </row>
    <row r="200" spans="1:13" ht="7.4" customHeight="1" x14ac:dyDescent="0.35">
      <c r="A200" s="855"/>
      <c r="B200" s="855"/>
      <c r="C200" s="855"/>
      <c r="D200" s="855"/>
      <c r="E200" s="855"/>
      <c r="F200" s="855"/>
      <c r="G200" s="855"/>
      <c r="H200" s="855"/>
      <c r="I200" s="855"/>
      <c r="J200" s="855"/>
      <c r="K200" s="855"/>
      <c r="L200" s="855"/>
      <c r="M200" s="855"/>
    </row>
    <row r="201" spans="1:13" ht="7.4" customHeight="1" x14ac:dyDescent="0.35">
      <c r="A201" s="856"/>
      <c r="B201" s="856"/>
      <c r="C201" s="856"/>
      <c r="D201" s="856"/>
      <c r="E201" s="856"/>
      <c r="F201" s="856"/>
      <c r="G201" s="856"/>
      <c r="H201" s="856"/>
      <c r="I201" s="856"/>
      <c r="J201" s="856"/>
      <c r="K201" s="856"/>
      <c r="L201" s="856"/>
      <c r="M201" s="856"/>
    </row>
    <row r="202" spans="1:13" ht="26.15" customHeight="1" x14ac:dyDescent="0.35">
      <c r="A202" s="625" t="s">
        <v>521</v>
      </c>
      <c r="B202" s="625"/>
      <c r="C202" s="625"/>
      <c r="D202" s="625"/>
      <c r="E202" s="625"/>
      <c r="F202" s="625"/>
      <c r="G202" s="625"/>
      <c r="H202" s="625"/>
      <c r="I202" s="625"/>
      <c r="J202" s="625"/>
      <c r="K202" s="625"/>
      <c r="L202" s="625"/>
      <c r="M202" s="625"/>
    </row>
    <row r="203" spans="1:13" ht="23.15" customHeight="1" x14ac:dyDescent="0.35">
      <c r="A203" s="30"/>
      <c r="B203" s="1045" t="s">
        <v>111</v>
      </c>
      <c r="C203" s="1045"/>
      <c r="D203" s="1045"/>
      <c r="E203" s="1045" t="s">
        <v>112</v>
      </c>
      <c r="F203" s="1045"/>
      <c r="G203" s="1045"/>
      <c r="H203" s="1045"/>
      <c r="I203" s="1045"/>
      <c r="J203" s="871" t="s">
        <v>848</v>
      </c>
      <c r="K203" s="888"/>
      <c r="L203" s="563" t="s">
        <v>73</v>
      </c>
      <c r="M203" s="563"/>
    </row>
    <row r="204" spans="1:13" ht="18.649999999999999" customHeight="1" x14ac:dyDescent="0.35">
      <c r="A204" s="261" cm="1">
        <f t="array" ref="A204:A208">ROW()-ROW(A204:A208)-1</f>
        <v>-1</v>
      </c>
      <c r="B204" s="848"/>
      <c r="C204" s="849"/>
      <c r="D204" s="850"/>
      <c r="E204" s="848"/>
      <c r="F204" s="849"/>
      <c r="G204" s="849"/>
      <c r="H204" s="849"/>
      <c r="I204" s="850"/>
      <c r="J204" s="1043"/>
      <c r="K204" s="1044"/>
      <c r="L204" s="848"/>
      <c r="M204" s="850"/>
    </row>
    <row r="205" spans="1:13" ht="18.649999999999999" customHeight="1" x14ac:dyDescent="0.35">
      <c r="A205" s="261">
        <v>-2</v>
      </c>
      <c r="B205" s="848"/>
      <c r="C205" s="849"/>
      <c r="D205" s="850"/>
      <c r="E205" s="848"/>
      <c r="F205" s="849"/>
      <c r="G205" s="849"/>
      <c r="H205" s="849"/>
      <c r="I205" s="850"/>
      <c r="J205" s="1043"/>
      <c r="K205" s="1044"/>
      <c r="L205" s="848"/>
      <c r="M205" s="850"/>
    </row>
    <row r="206" spans="1:13" ht="18.649999999999999" customHeight="1" x14ac:dyDescent="0.35">
      <c r="A206" s="261">
        <v>-3</v>
      </c>
      <c r="B206" s="848"/>
      <c r="C206" s="849"/>
      <c r="D206" s="850"/>
      <c r="E206" s="848"/>
      <c r="F206" s="849"/>
      <c r="G206" s="849"/>
      <c r="H206" s="849"/>
      <c r="I206" s="850"/>
      <c r="J206" s="1043"/>
      <c r="K206" s="1044"/>
      <c r="L206" s="848"/>
      <c r="M206" s="850"/>
    </row>
    <row r="207" spans="1:13" ht="18.649999999999999" customHeight="1" x14ac:dyDescent="0.35">
      <c r="A207" s="261">
        <v>-4</v>
      </c>
      <c r="B207" s="848"/>
      <c r="C207" s="849"/>
      <c r="D207" s="850"/>
      <c r="E207" s="848"/>
      <c r="F207" s="849"/>
      <c r="G207" s="849"/>
      <c r="H207" s="849"/>
      <c r="I207" s="850"/>
      <c r="J207" s="1043"/>
      <c r="K207" s="1044"/>
      <c r="L207" s="848"/>
      <c r="M207" s="850"/>
    </row>
    <row r="208" spans="1:13" ht="18.649999999999999" customHeight="1" x14ac:dyDescent="0.35">
      <c r="A208" s="261">
        <v>-5</v>
      </c>
      <c r="B208" s="848"/>
      <c r="C208" s="849"/>
      <c r="D208" s="850"/>
      <c r="E208" s="848"/>
      <c r="F208" s="849"/>
      <c r="G208" s="849"/>
      <c r="H208" s="849"/>
      <c r="I208" s="850"/>
      <c r="J208" s="1043"/>
      <c r="K208" s="1044"/>
      <c r="L208" s="848"/>
      <c r="M208" s="850"/>
    </row>
    <row r="209" spans="1:13" ht="7.4" customHeight="1" x14ac:dyDescent="0.35">
      <c r="A209" s="855"/>
      <c r="B209" s="855"/>
      <c r="C209" s="855"/>
      <c r="D209" s="855"/>
      <c r="E209" s="855"/>
      <c r="F209" s="855"/>
      <c r="G209" s="855"/>
      <c r="H209" s="855"/>
      <c r="I209" s="855"/>
      <c r="J209" s="855"/>
      <c r="K209" s="855"/>
      <c r="L209" s="855"/>
      <c r="M209" s="855"/>
    </row>
    <row r="210" spans="1:13" ht="5.15" customHeight="1" x14ac:dyDescent="0.35">
      <c r="A210" s="856"/>
      <c r="B210" s="856"/>
      <c r="C210" s="856"/>
      <c r="D210" s="856"/>
      <c r="E210" s="856"/>
      <c r="F210" s="856"/>
      <c r="G210" s="856"/>
      <c r="H210" s="856"/>
      <c r="I210" s="856"/>
      <c r="J210" s="856"/>
      <c r="K210" s="856"/>
      <c r="L210" s="856"/>
      <c r="M210" s="856"/>
    </row>
    <row r="211" spans="1:13" ht="26.15" customHeight="1" x14ac:dyDescent="0.35">
      <c r="A211" s="625" t="s">
        <v>522</v>
      </c>
      <c r="B211" s="625"/>
      <c r="C211" s="625"/>
      <c r="D211" s="625"/>
      <c r="E211" s="625"/>
      <c r="F211" s="625"/>
      <c r="G211" s="625"/>
      <c r="H211" s="625"/>
      <c r="I211" s="625"/>
      <c r="J211" s="625"/>
      <c r="K211" s="625"/>
      <c r="L211" s="625"/>
      <c r="M211" s="625"/>
    </row>
    <row r="212" spans="1:13" ht="26.15" customHeight="1" x14ac:dyDescent="0.35">
      <c r="A212" s="30"/>
      <c r="B212" s="964" t="s">
        <v>113</v>
      </c>
      <c r="C212" s="966"/>
      <c r="D212" s="964" t="s">
        <v>114</v>
      </c>
      <c r="E212" s="965"/>
      <c r="F212" s="965"/>
      <c r="G212" s="966"/>
      <c r="H212" s="178" t="s">
        <v>528</v>
      </c>
      <c r="I212" s="178" t="s">
        <v>842</v>
      </c>
      <c r="J212" s="964" t="s">
        <v>526</v>
      </c>
      <c r="K212" s="966"/>
      <c r="L212" s="284" t="s">
        <v>525</v>
      </c>
      <c r="M212" s="284" t="s">
        <v>527</v>
      </c>
    </row>
    <row r="213" spans="1:13" ht="18.649999999999999" customHeight="1" x14ac:dyDescent="0.35">
      <c r="A213" s="261" cm="1">
        <f t="array" ref="A213:A217">ROW()-ROW(A213:A217)-1</f>
        <v>-1</v>
      </c>
      <c r="B213" s="859"/>
      <c r="C213" s="861"/>
      <c r="D213" s="859"/>
      <c r="E213" s="860"/>
      <c r="F213" s="860"/>
      <c r="G213" s="861"/>
      <c r="H213" s="41"/>
      <c r="I213" s="286"/>
      <c r="J213" s="833"/>
      <c r="K213" s="834"/>
      <c r="L213" s="41"/>
      <c r="M213" s="41"/>
    </row>
    <row r="214" spans="1:13" ht="18.649999999999999" customHeight="1" x14ac:dyDescent="0.35">
      <c r="A214" s="261">
        <v>-2</v>
      </c>
      <c r="B214" s="859"/>
      <c r="C214" s="861"/>
      <c r="D214" s="859"/>
      <c r="E214" s="860"/>
      <c r="F214" s="860"/>
      <c r="G214" s="861"/>
      <c r="H214" s="41"/>
      <c r="I214" s="286"/>
      <c r="J214" s="833"/>
      <c r="K214" s="834"/>
      <c r="L214" s="41"/>
      <c r="M214" s="41"/>
    </row>
    <row r="215" spans="1:13" ht="18.649999999999999" customHeight="1" x14ac:dyDescent="0.35">
      <c r="A215" s="261">
        <v>-3</v>
      </c>
      <c r="B215" s="859"/>
      <c r="C215" s="861"/>
      <c r="D215" s="859"/>
      <c r="E215" s="860"/>
      <c r="F215" s="860"/>
      <c r="G215" s="861"/>
      <c r="H215" s="41"/>
      <c r="I215" s="286"/>
      <c r="J215" s="833"/>
      <c r="K215" s="834"/>
      <c r="L215" s="41"/>
      <c r="M215" s="41"/>
    </row>
    <row r="216" spans="1:13" ht="18.649999999999999" customHeight="1" x14ac:dyDescent="0.35">
      <c r="A216" s="261">
        <v>-4</v>
      </c>
      <c r="B216" s="859"/>
      <c r="C216" s="861"/>
      <c r="D216" s="859"/>
      <c r="E216" s="860"/>
      <c r="F216" s="860"/>
      <c r="G216" s="861"/>
      <c r="H216" s="41"/>
      <c r="I216" s="286"/>
      <c r="J216" s="833"/>
      <c r="K216" s="834"/>
      <c r="L216" s="41"/>
      <c r="M216" s="41"/>
    </row>
    <row r="217" spans="1:13" ht="18.649999999999999" customHeight="1" x14ac:dyDescent="0.35">
      <c r="A217" s="261">
        <v>-5</v>
      </c>
      <c r="B217" s="859"/>
      <c r="C217" s="861"/>
      <c r="D217" s="859"/>
      <c r="E217" s="860"/>
      <c r="F217" s="860"/>
      <c r="G217" s="861"/>
      <c r="H217" s="41"/>
      <c r="I217" s="286"/>
      <c r="J217" s="833"/>
      <c r="K217" s="834"/>
      <c r="L217" s="41"/>
      <c r="M217" s="41"/>
    </row>
    <row r="218" spans="1:13" ht="7.4" customHeight="1" x14ac:dyDescent="0.35">
      <c r="A218" s="855"/>
      <c r="B218" s="855"/>
      <c r="C218" s="855"/>
      <c r="D218" s="855"/>
      <c r="E218" s="855"/>
      <c r="F218" s="855"/>
      <c r="G218" s="855"/>
      <c r="H218" s="855"/>
      <c r="I218" s="855"/>
      <c r="J218" s="855"/>
      <c r="K218" s="855"/>
      <c r="L218" s="855"/>
      <c r="M218" s="855"/>
    </row>
    <row r="219" spans="1:13" ht="4.5" customHeight="1" x14ac:dyDescent="0.35">
      <c r="A219" s="856"/>
      <c r="B219" s="856"/>
      <c r="C219" s="856"/>
      <c r="D219" s="856"/>
      <c r="E219" s="856"/>
      <c r="F219" s="856"/>
      <c r="G219" s="856"/>
      <c r="H219" s="856"/>
      <c r="I219" s="856"/>
      <c r="J219" s="856"/>
      <c r="K219" s="856"/>
      <c r="L219" s="856"/>
      <c r="M219" s="856"/>
    </row>
    <row r="220" spans="1:13" ht="26.15" customHeight="1" x14ac:dyDescent="0.35">
      <c r="A220" s="625" t="s">
        <v>530</v>
      </c>
      <c r="B220" s="625"/>
      <c r="C220" s="625"/>
      <c r="D220" s="625"/>
      <c r="E220" s="625"/>
      <c r="F220" s="625"/>
      <c r="G220" s="625"/>
      <c r="H220" s="625"/>
      <c r="I220" s="625"/>
      <c r="J220" s="625"/>
      <c r="K220" s="625"/>
      <c r="L220" s="625"/>
      <c r="M220" s="625"/>
    </row>
    <row r="221" spans="1:13" ht="48.75" customHeight="1" x14ac:dyDescent="0.35">
      <c r="A221" s="278"/>
      <c r="B221" s="615" t="s">
        <v>130</v>
      </c>
      <c r="C221" s="629"/>
      <c r="D221" s="615" t="s">
        <v>115</v>
      </c>
      <c r="E221" s="616"/>
      <c r="F221" s="616"/>
      <c r="G221" s="615" t="s">
        <v>352</v>
      </c>
      <c r="H221" s="616"/>
      <c r="I221" s="615" t="s">
        <v>353</v>
      </c>
      <c r="J221" s="629"/>
      <c r="K221" s="114" t="s">
        <v>849</v>
      </c>
      <c r="L221" s="103" t="s">
        <v>536</v>
      </c>
      <c r="M221" s="178" t="s">
        <v>596</v>
      </c>
    </row>
    <row r="222" spans="1:13" ht="18.649999999999999" customHeight="1" x14ac:dyDescent="0.35">
      <c r="A222" s="261" cm="1">
        <f t="array" ref="A222:A226">ROW()-ROW(A222:A226)-1</f>
        <v>-1</v>
      </c>
      <c r="B222" s="833"/>
      <c r="C222" s="834"/>
      <c r="D222" s="947"/>
      <c r="E222" s="948"/>
      <c r="F222" s="949"/>
      <c r="G222" s="947"/>
      <c r="H222" s="949"/>
      <c r="I222" s="859"/>
      <c r="J222" s="861"/>
      <c r="K222" s="49"/>
      <c r="L222" s="49"/>
      <c r="M222" s="288"/>
    </row>
    <row r="223" spans="1:13" ht="18.649999999999999" customHeight="1" x14ac:dyDescent="0.35">
      <c r="A223" s="261">
        <v>-2</v>
      </c>
      <c r="B223" s="833"/>
      <c r="C223" s="834"/>
      <c r="D223" s="947"/>
      <c r="E223" s="948"/>
      <c r="F223" s="949"/>
      <c r="G223" s="947"/>
      <c r="H223" s="949"/>
      <c r="I223" s="859"/>
      <c r="J223" s="861"/>
      <c r="K223" s="49"/>
      <c r="L223" s="49"/>
      <c r="M223" s="288"/>
    </row>
    <row r="224" spans="1:13" ht="18.649999999999999" customHeight="1" x14ac:dyDescent="0.35">
      <c r="A224" s="261">
        <v>-3</v>
      </c>
      <c r="B224" s="833"/>
      <c r="C224" s="834"/>
      <c r="D224" s="947"/>
      <c r="E224" s="948"/>
      <c r="F224" s="949"/>
      <c r="G224" s="947"/>
      <c r="H224" s="949"/>
      <c r="I224" s="859"/>
      <c r="J224" s="861"/>
      <c r="K224" s="49"/>
      <c r="L224" s="49"/>
      <c r="M224" s="288"/>
    </row>
    <row r="225" spans="1:13" ht="18.649999999999999" customHeight="1" x14ac:dyDescent="0.35">
      <c r="A225" s="261">
        <v>-4</v>
      </c>
      <c r="B225" s="833"/>
      <c r="C225" s="834"/>
      <c r="D225" s="947"/>
      <c r="E225" s="948"/>
      <c r="F225" s="949"/>
      <c r="G225" s="947"/>
      <c r="H225" s="949"/>
      <c r="I225" s="859"/>
      <c r="J225" s="861"/>
      <c r="K225" s="49"/>
      <c r="L225" s="49"/>
      <c r="M225" s="288"/>
    </row>
    <row r="226" spans="1:13" ht="18.649999999999999" customHeight="1" x14ac:dyDescent="0.35">
      <c r="A226" s="261">
        <v>-5</v>
      </c>
      <c r="B226" s="833"/>
      <c r="C226" s="834"/>
      <c r="D226" s="947"/>
      <c r="E226" s="948"/>
      <c r="F226" s="949"/>
      <c r="G226" s="947"/>
      <c r="H226" s="949"/>
      <c r="I226" s="859"/>
      <c r="J226" s="861"/>
      <c r="K226" s="49"/>
      <c r="L226" s="49"/>
      <c r="M226" s="288"/>
    </row>
    <row r="227" spans="1:13" ht="7.4" customHeight="1" x14ac:dyDescent="0.35">
      <c r="A227" s="855"/>
      <c r="B227" s="855"/>
      <c r="C227" s="855"/>
      <c r="D227" s="855"/>
      <c r="E227" s="855"/>
      <c r="F227" s="855"/>
      <c r="G227" s="855"/>
      <c r="H227" s="855"/>
      <c r="I227" s="855"/>
      <c r="J227" s="855"/>
      <c r="K227" s="855"/>
      <c r="L227" s="855"/>
      <c r="M227" s="855"/>
    </row>
    <row r="228" spans="1:13" ht="2.15" customHeight="1" x14ac:dyDescent="0.35">
      <c r="A228" s="856"/>
      <c r="B228" s="856"/>
      <c r="C228" s="856"/>
      <c r="D228" s="856"/>
      <c r="E228" s="856"/>
      <c r="F228" s="856"/>
      <c r="G228" s="856"/>
      <c r="H228" s="856"/>
      <c r="I228" s="856"/>
      <c r="J228" s="856"/>
      <c r="K228" s="856"/>
      <c r="L228" s="856"/>
      <c r="M228" s="856"/>
    </row>
    <row r="229" spans="1:13" ht="26.15" customHeight="1" x14ac:dyDescent="0.35">
      <c r="A229" s="625" t="s">
        <v>205</v>
      </c>
      <c r="B229" s="625"/>
      <c r="C229" s="625"/>
      <c r="D229" s="625"/>
      <c r="E229" s="625"/>
      <c r="F229" s="625"/>
      <c r="G229" s="625"/>
      <c r="H229" s="625"/>
      <c r="I229" s="625"/>
      <c r="J229" s="625"/>
      <c r="K229" s="625"/>
      <c r="L229" s="625"/>
      <c r="M229" s="625"/>
    </row>
    <row r="230" spans="1:13" ht="27.65" customHeight="1" x14ac:dyDescent="0.35">
      <c r="A230" s="30"/>
      <c r="B230" s="611" t="s">
        <v>638</v>
      </c>
      <c r="C230" s="613"/>
      <c r="D230" s="611" t="s">
        <v>115</v>
      </c>
      <c r="E230" s="612"/>
      <c r="F230" s="612"/>
      <c r="G230" s="612"/>
      <c r="H230" s="613"/>
      <c r="I230" s="611" t="s">
        <v>301</v>
      </c>
      <c r="J230" s="613"/>
      <c r="K230" s="103" t="s">
        <v>302</v>
      </c>
      <c r="L230" s="611" t="s">
        <v>76</v>
      </c>
      <c r="M230" s="613"/>
    </row>
    <row r="231" spans="1:13" ht="18.649999999999999" customHeight="1" x14ac:dyDescent="0.35">
      <c r="A231" s="261" cm="1">
        <f t="array" ref="A231:A235">ROW()-ROW(A231:A235)-1</f>
        <v>-1</v>
      </c>
      <c r="B231" s="848"/>
      <c r="C231" s="850"/>
      <c r="D231" s="848"/>
      <c r="E231" s="849"/>
      <c r="F231" s="849"/>
      <c r="G231" s="849"/>
      <c r="H231" s="850"/>
      <c r="I231" s="848"/>
      <c r="J231" s="850"/>
      <c r="K231" s="41"/>
      <c r="L231" s="848"/>
      <c r="M231" s="850"/>
    </row>
    <row r="232" spans="1:13" ht="18.649999999999999" customHeight="1" x14ac:dyDescent="0.35">
      <c r="A232" s="261">
        <v>-2</v>
      </c>
      <c r="B232" s="848"/>
      <c r="C232" s="850"/>
      <c r="D232" s="848"/>
      <c r="E232" s="849"/>
      <c r="F232" s="849"/>
      <c r="G232" s="849"/>
      <c r="H232" s="850"/>
      <c r="I232" s="848"/>
      <c r="J232" s="850"/>
      <c r="K232" s="41"/>
      <c r="L232" s="848"/>
      <c r="M232" s="850"/>
    </row>
    <row r="233" spans="1:13" ht="18.649999999999999" customHeight="1" x14ac:dyDescent="0.35">
      <c r="A233" s="261">
        <v>-3</v>
      </c>
      <c r="B233" s="848"/>
      <c r="C233" s="850"/>
      <c r="D233" s="848"/>
      <c r="E233" s="849"/>
      <c r="F233" s="849"/>
      <c r="G233" s="849"/>
      <c r="H233" s="850"/>
      <c r="I233" s="848"/>
      <c r="J233" s="850"/>
      <c r="K233" s="41"/>
      <c r="L233" s="848"/>
      <c r="M233" s="850"/>
    </row>
    <row r="234" spans="1:13" ht="18.649999999999999" customHeight="1" x14ac:dyDescent="0.35">
      <c r="A234" s="261">
        <v>-4</v>
      </c>
      <c r="B234" s="848"/>
      <c r="C234" s="850"/>
      <c r="D234" s="848"/>
      <c r="E234" s="849"/>
      <c r="F234" s="849"/>
      <c r="G234" s="849"/>
      <c r="H234" s="850"/>
      <c r="I234" s="848"/>
      <c r="J234" s="850"/>
      <c r="K234" s="41"/>
      <c r="L234" s="848"/>
      <c r="M234" s="850"/>
    </row>
    <row r="235" spans="1:13" ht="18.649999999999999" customHeight="1" x14ac:dyDescent="0.35">
      <c r="A235" s="261">
        <v>-5</v>
      </c>
      <c r="B235" s="848"/>
      <c r="C235" s="850"/>
      <c r="D235" s="848"/>
      <c r="E235" s="849"/>
      <c r="F235" s="849"/>
      <c r="G235" s="849"/>
      <c r="H235" s="850"/>
      <c r="I235" s="848"/>
      <c r="J235" s="850"/>
      <c r="K235" s="41"/>
      <c r="L235" s="848"/>
      <c r="M235" s="850"/>
    </row>
    <row r="236" spans="1:13" ht="7.4" customHeight="1" x14ac:dyDescent="0.35">
      <c r="A236" s="855"/>
      <c r="B236" s="855"/>
      <c r="C236" s="855"/>
      <c r="D236" s="855"/>
      <c r="E236" s="855"/>
      <c r="F236" s="855"/>
      <c r="G236" s="855"/>
      <c r="H236" s="855"/>
      <c r="I236" s="855"/>
      <c r="J236" s="855"/>
      <c r="K236" s="855"/>
      <c r="L236" s="855"/>
      <c r="M236" s="855"/>
    </row>
    <row r="237" spans="1:13" ht="5.15" customHeight="1" x14ac:dyDescent="0.35">
      <c r="A237" s="856"/>
      <c r="B237" s="856"/>
      <c r="C237" s="856"/>
      <c r="D237" s="856"/>
      <c r="E237" s="856"/>
      <c r="F237" s="856"/>
      <c r="G237" s="856"/>
      <c r="H237" s="856"/>
      <c r="I237" s="856"/>
      <c r="J237" s="856"/>
      <c r="K237" s="856"/>
      <c r="L237" s="856"/>
      <c r="M237" s="856"/>
    </row>
    <row r="238" spans="1:13" ht="26.15" customHeight="1" x14ac:dyDescent="0.35">
      <c r="A238" s="625" t="s">
        <v>685</v>
      </c>
      <c r="B238" s="625"/>
      <c r="C238" s="625"/>
      <c r="D238" s="625"/>
      <c r="E238" s="625"/>
      <c r="F238" s="625"/>
      <c r="G238" s="625"/>
      <c r="H238" s="625"/>
      <c r="I238" s="625"/>
      <c r="J238" s="625"/>
      <c r="K238" s="625"/>
      <c r="L238" s="625"/>
      <c r="M238" s="625"/>
    </row>
    <row r="239" spans="1:13" ht="30" customHeight="1" x14ac:dyDescent="0.35">
      <c r="A239" s="30"/>
      <c r="B239" s="100" t="s">
        <v>638</v>
      </c>
      <c r="C239" s="114" t="s">
        <v>116</v>
      </c>
      <c r="D239" s="615" t="s">
        <v>198</v>
      </c>
      <c r="E239" s="629"/>
      <c r="F239" s="100" t="s">
        <v>117</v>
      </c>
      <c r="G239" s="611" t="s">
        <v>118</v>
      </c>
      <c r="H239" s="613"/>
      <c r="I239" s="615" t="s">
        <v>303</v>
      </c>
      <c r="J239" s="616"/>
      <c r="K239" s="629"/>
      <c r="L239" s="611" t="s">
        <v>119</v>
      </c>
      <c r="M239" s="613"/>
    </row>
    <row r="240" spans="1:13" ht="18.649999999999999" customHeight="1" x14ac:dyDescent="0.35">
      <c r="A240" s="261" cm="1">
        <f t="array" ref="A240:A244">ROW()-ROW(A240:A244)-1</f>
        <v>-1</v>
      </c>
      <c r="B240" s="41"/>
      <c r="C240" s="41"/>
      <c r="D240" s="848"/>
      <c r="E240" s="850"/>
      <c r="F240" s="41"/>
      <c r="G240" s="848"/>
      <c r="H240" s="850"/>
      <c r="I240" s="848"/>
      <c r="J240" s="849"/>
      <c r="K240" s="850"/>
      <c r="L240" s="848"/>
      <c r="M240" s="850"/>
    </row>
    <row r="241" spans="1:13" ht="18.649999999999999" customHeight="1" x14ac:dyDescent="0.35">
      <c r="A241" s="261">
        <v>-2</v>
      </c>
      <c r="B241" s="41"/>
      <c r="C241" s="41"/>
      <c r="D241" s="848"/>
      <c r="E241" s="850"/>
      <c r="F241" s="41"/>
      <c r="G241" s="848"/>
      <c r="H241" s="850"/>
      <c r="I241" s="848"/>
      <c r="J241" s="849"/>
      <c r="K241" s="850"/>
      <c r="L241" s="848"/>
      <c r="M241" s="850"/>
    </row>
    <row r="242" spans="1:13" ht="18.649999999999999" customHeight="1" x14ac:dyDescent="0.35">
      <c r="A242" s="261">
        <v>-3</v>
      </c>
      <c r="B242" s="41"/>
      <c r="C242" s="41"/>
      <c r="D242" s="848"/>
      <c r="E242" s="850"/>
      <c r="F242" s="41"/>
      <c r="G242" s="848"/>
      <c r="H242" s="850"/>
      <c r="I242" s="848"/>
      <c r="J242" s="849"/>
      <c r="K242" s="850"/>
      <c r="L242" s="848"/>
      <c r="M242" s="850"/>
    </row>
    <row r="243" spans="1:13" ht="18.649999999999999" customHeight="1" x14ac:dyDescent="0.35">
      <c r="A243" s="261">
        <v>-4</v>
      </c>
      <c r="B243" s="41"/>
      <c r="C243" s="41"/>
      <c r="D243" s="848"/>
      <c r="E243" s="850"/>
      <c r="F243" s="41"/>
      <c r="G243" s="848"/>
      <c r="H243" s="850"/>
      <c r="I243" s="848"/>
      <c r="J243" s="849"/>
      <c r="K243" s="850"/>
      <c r="L243" s="848"/>
      <c r="M243" s="850"/>
    </row>
    <row r="244" spans="1:13" ht="18.649999999999999" customHeight="1" x14ac:dyDescent="0.35">
      <c r="A244" s="261">
        <v>-5</v>
      </c>
      <c r="B244" s="41"/>
      <c r="C244" s="41"/>
      <c r="D244" s="848"/>
      <c r="E244" s="850"/>
      <c r="F244" s="41"/>
      <c r="G244" s="848"/>
      <c r="H244" s="850"/>
      <c r="I244" s="848"/>
      <c r="J244" s="849"/>
      <c r="K244" s="850"/>
      <c r="L244" s="848"/>
      <c r="M244" s="850"/>
    </row>
    <row r="245" spans="1:13" ht="7.4" customHeight="1" x14ac:dyDescent="0.35">
      <c r="A245" s="855"/>
      <c r="B245" s="855"/>
      <c r="C245" s="855"/>
      <c r="D245" s="855"/>
      <c r="E245" s="855"/>
      <c r="F245" s="855"/>
      <c r="G245" s="855"/>
      <c r="H245" s="855"/>
      <c r="I245" s="855"/>
      <c r="J245" s="855"/>
      <c r="K245" s="855"/>
      <c r="L245" s="855"/>
      <c r="M245" s="855"/>
    </row>
    <row r="246" spans="1:13" ht="5.5" customHeight="1" x14ac:dyDescent="0.35">
      <c r="A246" s="856"/>
      <c r="B246" s="856"/>
      <c r="C246" s="856"/>
      <c r="D246" s="856"/>
      <c r="E246" s="856"/>
      <c r="F246" s="856"/>
      <c r="G246" s="856"/>
      <c r="H246" s="856"/>
      <c r="I246" s="856"/>
      <c r="J246" s="856"/>
      <c r="K246" s="856"/>
      <c r="L246" s="856"/>
      <c r="M246" s="856"/>
    </row>
    <row r="247" spans="1:13" ht="26.15" customHeight="1" x14ac:dyDescent="0.35">
      <c r="A247" s="625" t="s">
        <v>509</v>
      </c>
      <c r="B247" s="625"/>
      <c r="C247" s="625"/>
      <c r="D247" s="625"/>
      <c r="E247" s="625"/>
      <c r="F247" s="625"/>
      <c r="G247" s="625"/>
      <c r="H247" s="625"/>
      <c r="I247" s="625"/>
      <c r="J247" s="625"/>
      <c r="K247" s="625"/>
      <c r="L247" s="625"/>
      <c r="M247" s="625"/>
    </row>
    <row r="248" spans="1:13" ht="27" customHeight="1" x14ac:dyDescent="0.35">
      <c r="A248" s="30"/>
      <c r="B248" s="611" t="s">
        <v>113</v>
      </c>
      <c r="C248" s="612"/>
      <c r="D248" s="613"/>
      <c r="E248" s="611" t="s">
        <v>120</v>
      </c>
      <c r="F248" s="612"/>
      <c r="G248" s="612"/>
      <c r="H248" s="613"/>
      <c r="I248" s="611" t="s">
        <v>78</v>
      </c>
      <c r="J248" s="612"/>
      <c r="K248" s="612"/>
      <c r="L248" s="612"/>
      <c r="M248" s="613"/>
    </row>
    <row r="249" spans="1:13" ht="18.649999999999999" customHeight="1" x14ac:dyDescent="0.35">
      <c r="A249" s="261" cm="1">
        <f t="array" ref="A249:A253">ROW()-ROW(A249:A253)-1</f>
        <v>-1</v>
      </c>
      <c r="B249" s="848"/>
      <c r="C249" s="849"/>
      <c r="D249" s="850"/>
      <c r="E249" s="848"/>
      <c r="F249" s="849"/>
      <c r="G249" s="849"/>
      <c r="H249" s="850"/>
      <c r="I249" s="848"/>
      <c r="J249" s="849"/>
      <c r="K249" s="849"/>
      <c r="L249" s="849"/>
      <c r="M249" s="850"/>
    </row>
    <row r="250" spans="1:13" ht="18.649999999999999" customHeight="1" x14ac:dyDescent="0.35">
      <c r="A250" s="261">
        <v>-2</v>
      </c>
      <c r="B250" s="848"/>
      <c r="C250" s="849"/>
      <c r="D250" s="850"/>
      <c r="E250" s="848"/>
      <c r="F250" s="849"/>
      <c r="G250" s="849"/>
      <c r="H250" s="850"/>
      <c r="I250" s="848"/>
      <c r="J250" s="849"/>
      <c r="K250" s="849"/>
      <c r="L250" s="849"/>
      <c r="M250" s="850"/>
    </row>
    <row r="251" spans="1:13" ht="18.649999999999999" customHeight="1" x14ac:dyDescent="0.35">
      <c r="A251" s="261">
        <v>-3</v>
      </c>
      <c r="B251" s="848"/>
      <c r="C251" s="849"/>
      <c r="D251" s="850"/>
      <c r="E251" s="848"/>
      <c r="F251" s="849"/>
      <c r="G251" s="849"/>
      <c r="H251" s="850"/>
      <c r="I251" s="848"/>
      <c r="J251" s="849"/>
      <c r="K251" s="849"/>
      <c r="L251" s="849"/>
      <c r="M251" s="850"/>
    </row>
    <row r="252" spans="1:13" ht="18.649999999999999" customHeight="1" x14ac:dyDescent="0.35">
      <c r="A252" s="261">
        <v>-4</v>
      </c>
      <c r="B252" s="848"/>
      <c r="C252" s="849"/>
      <c r="D252" s="850"/>
      <c r="E252" s="848"/>
      <c r="F252" s="849"/>
      <c r="G252" s="849"/>
      <c r="H252" s="850"/>
      <c r="I252" s="848"/>
      <c r="J252" s="849"/>
      <c r="K252" s="849"/>
      <c r="L252" s="849"/>
      <c r="M252" s="850"/>
    </row>
    <row r="253" spans="1:13" ht="18.649999999999999" customHeight="1" x14ac:dyDescent="0.35">
      <c r="A253" s="261">
        <v>-5</v>
      </c>
      <c r="B253" s="848"/>
      <c r="C253" s="849"/>
      <c r="D253" s="850"/>
      <c r="E253" s="848"/>
      <c r="F253" s="849"/>
      <c r="G253" s="849"/>
      <c r="H253" s="850"/>
      <c r="I253" s="848"/>
      <c r="J253" s="849"/>
      <c r="K253" s="849"/>
      <c r="L253" s="849"/>
      <c r="M253" s="850"/>
    </row>
    <row r="254" spans="1:13" ht="7.4" customHeight="1" x14ac:dyDescent="0.35">
      <c r="A254" s="855"/>
      <c r="B254" s="855"/>
      <c r="C254" s="855"/>
      <c r="D254" s="855"/>
      <c r="E254" s="855"/>
      <c r="F254" s="855"/>
      <c r="G254" s="855"/>
      <c r="H254" s="855"/>
      <c r="I254" s="855"/>
      <c r="J254" s="855"/>
      <c r="K254" s="855"/>
      <c r="L254" s="855"/>
      <c r="M254" s="855"/>
    </row>
    <row r="255" spans="1:13" ht="7.4" customHeight="1" x14ac:dyDescent="0.35">
      <c r="A255" s="856"/>
      <c r="B255" s="856"/>
      <c r="C255" s="856"/>
      <c r="D255" s="856"/>
      <c r="E255" s="856"/>
      <c r="F255" s="856"/>
      <c r="G255" s="856"/>
      <c r="H255" s="856"/>
      <c r="I255" s="856"/>
      <c r="J255" s="856"/>
      <c r="K255" s="856"/>
      <c r="L255" s="856"/>
      <c r="M255" s="856"/>
    </row>
    <row r="256" spans="1:13" ht="26.15" customHeight="1" x14ac:dyDescent="0.35">
      <c r="A256" s="625" t="s">
        <v>612</v>
      </c>
      <c r="B256" s="625"/>
      <c r="C256" s="625"/>
      <c r="D256" s="625"/>
      <c r="E256" s="625"/>
      <c r="F256" s="625"/>
      <c r="G256" s="625"/>
      <c r="H256" s="625"/>
      <c r="I256" s="625"/>
      <c r="J256" s="625"/>
      <c r="K256" s="625"/>
      <c r="L256" s="625"/>
      <c r="M256" s="625"/>
    </row>
    <row r="257" spans="1:13" ht="24" customHeight="1" x14ac:dyDescent="0.35">
      <c r="A257" s="39"/>
      <c r="B257" s="178" t="s">
        <v>850</v>
      </c>
      <c r="C257" s="615" t="s">
        <v>637</v>
      </c>
      <c r="D257" s="616"/>
      <c r="E257" s="616"/>
      <c r="F257" s="616"/>
      <c r="G257" s="629"/>
      <c r="H257" s="615" t="s">
        <v>354</v>
      </c>
      <c r="I257" s="629"/>
      <c r="J257" s="615" t="s">
        <v>517</v>
      </c>
      <c r="K257" s="616"/>
      <c r="L257" s="629"/>
      <c r="M257" s="114" t="s">
        <v>539</v>
      </c>
    </row>
    <row r="258" spans="1:13" ht="18.649999999999999" customHeight="1" x14ac:dyDescent="0.35">
      <c r="A258" s="261" cm="1">
        <f t="array" ref="A258:A262">ROW()-ROW(A258:A262)-1</f>
        <v>-1</v>
      </c>
      <c r="B258" s="48"/>
      <c r="C258" s="859"/>
      <c r="D258" s="860"/>
      <c r="E258" s="860"/>
      <c r="F258" s="860"/>
      <c r="G258" s="861"/>
      <c r="H258" s="1039"/>
      <c r="I258" s="1039"/>
      <c r="J258" s="875"/>
      <c r="K258" s="875"/>
      <c r="L258" s="875"/>
      <c r="M258" s="42"/>
    </row>
    <row r="259" spans="1:13" ht="18.649999999999999" customHeight="1" x14ac:dyDescent="0.35">
      <c r="A259" s="261">
        <v>-2</v>
      </c>
      <c r="B259" s="48"/>
      <c r="C259" s="859"/>
      <c r="D259" s="860"/>
      <c r="E259" s="860"/>
      <c r="F259" s="860"/>
      <c r="G259" s="861"/>
      <c r="H259" s="1039"/>
      <c r="I259" s="1039"/>
      <c r="J259" s="875"/>
      <c r="K259" s="875"/>
      <c r="L259" s="875"/>
      <c r="M259" s="42"/>
    </row>
    <row r="260" spans="1:13" ht="18.649999999999999" customHeight="1" x14ac:dyDescent="0.35">
      <c r="A260" s="261">
        <v>-3</v>
      </c>
      <c r="B260" s="48"/>
      <c r="C260" s="859"/>
      <c r="D260" s="860"/>
      <c r="E260" s="860"/>
      <c r="F260" s="860"/>
      <c r="G260" s="861"/>
      <c r="H260" s="1039"/>
      <c r="I260" s="1039"/>
      <c r="J260" s="875"/>
      <c r="K260" s="875"/>
      <c r="L260" s="875"/>
      <c r="M260" s="42"/>
    </row>
    <row r="261" spans="1:13" ht="18.649999999999999" customHeight="1" x14ac:dyDescent="0.35">
      <c r="A261" s="261">
        <v>-4</v>
      </c>
      <c r="B261" s="48"/>
      <c r="C261" s="859"/>
      <c r="D261" s="860"/>
      <c r="E261" s="860"/>
      <c r="F261" s="860"/>
      <c r="G261" s="861"/>
      <c r="H261" s="1039"/>
      <c r="I261" s="1039"/>
      <c r="J261" s="875"/>
      <c r="K261" s="875"/>
      <c r="L261" s="875"/>
      <c r="M261" s="42"/>
    </row>
    <row r="262" spans="1:13" ht="18.649999999999999" customHeight="1" x14ac:dyDescent="0.35">
      <c r="A262" s="261">
        <v>-5</v>
      </c>
      <c r="B262" s="48"/>
      <c r="C262" s="859"/>
      <c r="D262" s="860"/>
      <c r="E262" s="860"/>
      <c r="F262" s="860"/>
      <c r="G262" s="861"/>
      <c r="H262" s="1039"/>
      <c r="I262" s="1039"/>
      <c r="J262" s="875"/>
      <c r="K262" s="875"/>
      <c r="L262" s="875"/>
      <c r="M262" s="42"/>
    </row>
    <row r="264" spans="1:13" x14ac:dyDescent="0.35">
      <c r="A264" s="1" t="s">
        <v>865</v>
      </c>
    </row>
    <row r="265" spans="1:13" x14ac:dyDescent="0.35">
      <c r="A265" s="1"/>
    </row>
    <row r="266" spans="1:13" ht="15" thickBot="1" x14ac:dyDescent="0.4">
      <c r="A266" s="196" t="s">
        <v>876</v>
      </c>
    </row>
    <row r="267" spans="1:13" ht="14.5" customHeight="1" x14ac:dyDescent="0.35">
      <c r="A267" s="553" t="s">
        <v>875</v>
      </c>
      <c r="B267" s="554"/>
      <c r="C267" s="554"/>
      <c r="D267" s="554"/>
      <c r="E267" s="554"/>
      <c r="F267" s="554"/>
      <c r="G267" s="555"/>
      <c r="H267" s="565"/>
      <c r="I267" s="920"/>
      <c r="J267" s="920"/>
      <c r="K267" s="566"/>
    </row>
    <row r="268" spans="1:13" ht="14.5" customHeight="1" x14ac:dyDescent="0.35">
      <c r="A268" s="556" t="s">
        <v>864</v>
      </c>
      <c r="B268" s="557"/>
      <c r="C268" s="557"/>
      <c r="D268" s="557"/>
      <c r="E268" s="557"/>
      <c r="F268" s="557"/>
      <c r="G268" s="558"/>
      <c r="H268" s="567"/>
      <c r="I268" s="923"/>
      <c r="J268" s="923"/>
      <c r="K268" s="568"/>
    </row>
    <row r="269" spans="1:13" ht="14.5" customHeight="1" x14ac:dyDescent="0.35">
      <c r="A269" s="556" t="s">
        <v>877</v>
      </c>
      <c r="B269" s="557"/>
      <c r="C269" s="557"/>
      <c r="D269" s="557"/>
      <c r="E269" s="557"/>
      <c r="F269" s="557"/>
      <c r="G269" s="558"/>
      <c r="H269" s="567"/>
      <c r="I269" s="923"/>
      <c r="J269" s="923"/>
      <c r="K269" s="568"/>
    </row>
    <row r="270" spans="1:13" ht="14.5" customHeight="1" x14ac:dyDescent="0.35">
      <c r="A270" s="556" t="s">
        <v>887</v>
      </c>
      <c r="B270" s="557"/>
      <c r="C270" s="557"/>
      <c r="D270" s="557"/>
      <c r="E270" s="557"/>
      <c r="F270" s="557"/>
      <c r="G270" s="558"/>
      <c r="H270" s="585"/>
      <c r="I270" s="1061"/>
      <c r="J270" s="1061"/>
      <c r="K270" s="586"/>
    </row>
    <row r="271" spans="1:13" ht="37.5" customHeight="1" x14ac:dyDescent="0.35">
      <c r="A271" s="580" t="s">
        <v>870</v>
      </c>
      <c r="B271" s="581"/>
      <c r="C271" s="581"/>
      <c r="D271" s="581"/>
      <c r="E271" s="581"/>
      <c r="F271" s="581"/>
      <c r="G271" s="582"/>
      <c r="H271" s="589"/>
      <c r="I271" s="922"/>
      <c r="J271" s="922"/>
      <c r="K271" s="590"/>
    </row>
    <row r="272" spans="1:13" x14ac:dyDescent="0.35">
      <c r="A272" s="338"/>
      <c r="B272" s="338"/>
      <c r="C272" s="338"/>
      <c r="D272" s="339"/>
    </row>
    <row r="273" spans="1:11" ht="15" thickBot="1" x14ac:dyDescent="0.4">
      <c r="A273" s="196" t="s">
        <v>878</v>
      </c>
    </row>
    <row r="274" spans="1:11" ht="14.5" customHeight="1" x14ac:dyDescent="0.35">
      <c r="A274" s="553" t="s">
        <v>875</v>
      </c>
      <c r="B274" s="554"/>
      <c r="C274" s="554"/>
      <c r="D274" s="554"/>
      <c r="E274" s="554"/>
      <c r="F274" s="554"/>
      <c r="G274" s="555"/>
      <c r="H274" s="565"/>
      <c r="I274" s="920"/>
      <c r="J274" s="920"/>
      <c r="K274" s="566"/>
    </row>
    <row r="275" spans="1:11" ht="14.5" customHeight="1" x14ac:dyDescent="0.35">
      <c r="A275" s="556" t="s">
        <v>874</v>
      </c>
      <c r="B275" s="557"/>
      <c r="C275" s="557"/>
      <c r="D275" s="557"/>
      <c r="E275" s="557"/>
      <c r="F275" s="557"/>
      <c r="G275" s="558"/>
      <c r="H275" s="567"/>
      <c r="I275" s="923"/>
      <c r="J275" s="923"/>
      <c r="K275" s="568"/>
    </row>
    <row r="276" spans="1:11" ht="14.5" customHeight="1" x14ac:dyDescent="0.35">
      <c r="A276" s="556" t="s">
        <v>887</v>
      </c>
      <c r="B276" s="557"/>
      <c r="C276" s="557"/>
      <c r="D276" s="557"/>
      <c r="E276" s="557"/>
      <c r="F276" s="557"/>
      <c r="G276" s="558"/>
      <c r="H276" s="657"/>
      <c r="I276" s="1060"/>
      <c r="J276" s="1060"/>
      <c r="K276" s="658"/>
    </row>
    <row r="277" spans="1:11" ht="37.5" customHeight="1" x14ac:dyDescent="0.35">
      <c r="A277" s="580" t="s">
        <v>870</v>
      </c>
      <c r="B277" s="581"/>
      <c r="C277" s="581"/>
      <c r="D277" s="581"/>
      <c r="E277" s="581"/>
      <c r="F277" s="581"/>
      <c r="G277" s="582"/>
      <c r="H277" s="589"/>
      <c r="I277" s="922"/>
      <c r="J277" s="922"/>
      <c r="K277" s="590"/>
    </row>
  </sheetData>
  <sheetProtection password="E9A8" sheet="1" formatColumns="0" formatRows="0" insertRows="0" selectLockedCells="1"/>
  <mergeCells count="680">
    <mergeCell ref="A276:G276"/>
    <mergeCell ref="H276:K276"/>
    <mergeCell ref="A277:G277"/>
    <mergeCell ref="H277:K277"/>
    <mergeCell ref="A267:G267"/>
    <mergeCell ref="H267:K267"/>
    <mergeCell ref="A268:G268"/>
    <mergeCell ref="H268:K268"/>
    <mergeCell ref="A270:G270"/>
    <mergeCell ref="H270:K270"/>
    <mergeCell ref="A271:G271"/>
    <mergeCell ref="H271:K271"/>
    <mergeCell ref="A274:G274"/>
    <mergeCell ref="H274:K274"/>
    <mergeCell ref="H269:K269"/>
    <mergeCell ref="A275:G275"/>
    <mergeCell ref="H275:K275"/>
    <mergeCell ref="A269:G269"/>
    <mergeCell ref="C261:G261"/>
    <mergeCell ref="C262:G262"/>
    <mergeCell ref="D121:K121"/>
    <mergeCell ref="D122:K122"/>
    <mergeCell ref="D123:K123"/>
    <mergeCell ref="D124:K124"/>
    <mergeCell ref="D125:K125"/>
    <mergeCell ref="D126:K126"/>
    <mergeCell ref="C257:G257"/>
    <mergeCell ref="C258:G258"/>
    <mergeCell ref="C259:G259"/>
    <mergeCell ref="B151:E151"/>
    <mergeCell ref="G151:J151"/>
    <mergeCell ref="K151:M151"/>
    <mergeCell ref="B152:E152"/>
    <mergeCell ref="G152:J152"/>
    <mergeCell ref="K152:M152"/>
    <mergeCell ref="B153:E153"/>
    <mergeCell ref="G153:J153"/>
    <mergeCell ref="K153:M153"/>
    <mergeCell ref="D162:E162"/>
    <mergeCell ref="F162:G162"/>
    <mergeCell ref="H162:I162"/>
    <mergeCell ref="B131:C131"/>
    <mergeCell ref="A129:M129"/>
    <mergeCell ref="B53:E53"/>
    <mergeCell ref="F53:H53"/>
    <mergeCell ref="I53:J53"/>
    <mergeCell ref="K53:L53"/>
    <mergeCell ref="E61:K61"/>
    <mergeCell ref="L61:M61"/>
    <mergeCell ref="K75:L75"/>
    <mergeCell ref="M75:M76"/>
    <mergeCell ref="B71:C71"/>
    <mergeCell ref="D71:F71"/>
    <mergeCell ref="B66:C66"/>
    <mergeCell ref="D66:F66"/>
    <mergeCell ref="B67:C67"/>
    <mergeCell ref="D67:F67"/>
    <mergeCell ref="A56:M56"/>
    <mergeCell ref="G66:J66"/>
    <mergeCell ref="A74:M74"/>
    <mergeCell ref="A75:A76"/>
    <mergeCell ref="G71:J71"/>
    <mergeCell ref="K71:M71"/>
    <mergeCell ref="L57:M57"/>
    <mergeCell ref="G79:H79"/>
    <mergeCell ref="L59:M59"/>
    <mergeCell ref="B60:D60"/>
    <mergeCell ref="E60:K60"/>
    <mergeCell ref="L60:M60"/>
    <mergeCell ref="B90:C90"/>
    <mergeCell ref="D90:E90"/>
    <mergeCell ref="A83:M83"/>
    <mergeCell ref="D85:E85"/>
    <mergeCell ref="G85:H85"/>
    <mergeCell ref="B68:C68"/>
    <mergeCell ref="D68:F68"/>
    <mergeCell ref="B69:C69"/>
    <mergeCell ref="D69:F69"/>
    <mergeCell ref="B70:C70"/>
    <mergeCell ref="D70:F70"/>
    <mergeCell ref="A82:M82"/>
    <mergeCell ref="I79:J79"/>
    <mergeCell ref="G80:H80"/>
    <mergeCell ref="I80:J80"/>
    <mergeCell ref="G81:H81"/>
    <mergeCell ref="I81:J81"/>
    <mergeCell ref="D75:F75"/>
    <mergeCell ref="G75:H76"/>
    <mergeCell ref="I75:J76"/>
    <mergeCell ref="K68:M68"/>
    <mergeCell ref="B22:C22"/>
    <mergeCell ref="B23:C23"/>
    <mergeCell ref="D22:G22"/>
    <mergeCell ref="H22:K22"/>
    <mergeCell ref="H23:K23"/>
    <mergeCell ref="B25:C25"/>
    <mergeCell ref="H24:K24"/>
    <mergeCell ref="H25:K25"/>
    <mergeCell ref="D24:G24"/>
    <mergeCell ref="D25:G25"/>
    <mergeCell ref="B24:C24"/>
    <mergeCell ref="B29:C29"/>
    <mergeCell ref="B30:C30"/>
    <mergeCell ref="B34:C34"/>
    <mergeCell ref="D34:F34"/>
    <mergeCell ref="G34:J34"/>
    <mergeCell ref="B33:C33"/>
    <mergeCell ref="D33:F33"/>
    <mergeCell ref="G33:J33"/>
    <mergeCell ref="B31:C31"/>
    <mergeCell ref="B32:C32"/>
    <mergeCell ref="A36:M36"/>
    <mergeCell ref="A46:M46"/>
    <mergeCell ref="A57:D57"/>
    <mergeCell ref="A64:M64"/>
    <mergeCell ref="A63:M63"/>
    <mergeCell ref="B59:D59"/>
    <mergeCell ref="E59:K59"/>
    <mergeCell ref="L23:M23"/>
    <mergeCell ref="L24:M24"/>
    <mergeCell ref="L25:M25"/>
    <mergeCell ref="D31:F31"/>
    <mergeCell ref="G31:J31"/>
    <mergeCell ref="D32:F32"/>
    <mergeCell ref="G32:J32"/>
    <mergeCell ref="A28:M28"/>
    <mergeCell ref="D29:F29"/>
    <mergeCell ref="D23:G23"/>
    <mergeCell ref="A26:M26"/>
    <mergeCell ref="A27:M27"/>
    <mergeCell ref="G30:J30"/>
    <mergeCell ref="G29:J29"/>
    <mergeCell ref="K29:M29"/>
    <mergeCell ref="D30:F30"/>
    <mergeCell ref="I51:J51"/>
    <mergeCell ref="K48:L48"/>
    <mergeCell ref="A37:M37"/>
    <mergeCell ref="A35:M35"/>
    <mergeCell ref="F51:H51"/>
    <mergeCell ref="D43:F43"/>
    <mergeCell ref="I43:K43"/>
    <mergeCell ref="L43:M43"/>
    <mergeCell ref="I39:K39"/>
    <mergeCell ref="L39:M39"/>
    <mergeCell ref="D40:F40"/>
    <mergeCell ref="I40:K40"/>
    <mergeCell ref="L40:M40"/>
    <mergeCell ref="D41:F41"/>
    <mergeCell ref="B47:E48"/>
    <mergeCell ref="F47:J47"/>
    <mergeCell ref="K47:M47"/>
    <mergeCell ref="D38:F38"/>
    <mergeCell ref="I38:K38"/>
    <mergeCell ref="L38:M38"/>
    <mergeCell ref="D39:F39"/>
    <mergeCell ref="I42:K42"/>
    <mergeCell ref="L42:M42"/>
    <mergeCell ref="A44:M44"/>
    <mergeCell ref="A45:M45"/>
    <mergeCell ref="I52:J52"/>
    <mergeCell ref="K52:L52"/>
    <mergeCell ref="B51:E51"/>
    <mergeCell ref="K51:L51"/>
    <mergeCell ref="B49:E49"/>
    <mergeCell ref="F49:H49"/>
    <mergeCell ref="I49:J49"/>
    <mergeCell ref="K49:L49"/>
    <mergeCell ref="B50:E50"/>
    <mergeCell ref="F50:H50"/>
    <mergeCell ref="I50:J50"/>
    <mergeCell ref="K50:L50"/>
    <mergeCell ref="B20:C20"/>
    <mergeCell ref="D20:G20"/>
    <mergeCell ref="A19:M19"/>
    <mergeCell ref="H20:K20"/>
    <mergeCell ref="L20:M20"/>
    <mergeCell ref="K70:M70"/>
    <mergeCell ref="G70:J70"/>
    <mergeCell ref="A72:M72"/>
    <mergeCell ref="B77:C77"/>
    <mergeCell ref="D77:E77"/>
    <mergeCell ref="G69:J69"/>
    <mergeCell ref="B75:C76"/>
    <mergeCell ref="B21:C21"/>
    <mergeCell ref="D21:G21"/>
    <mergeCell ref="L21:M21"/>
    <mergeCell ref="L22:M22"/>
    <mergeCell ref="F48:H48"/>
    <mergeCell ref="I48:J48"/>
    <mergeCell ref="B58:D58"/>
    <mergeCell ref="E58:K58"/>
    <mergeCell ref="L58:M58"/>
    <mergeCell ref="A47:A48"/>
    <mergeCell ref="B52:E52"/>
    <mergeCell ref="F52:H52"/>
    <mergeCell ref="F158:G158"/>
    <mergeCell ref="K157:L157"/>
    <mergeCell ref="M157:M158"/>
    <mergeCell ref="F176:G176"/>
    <mergeCell ref="B176:E176"/>
    <mergeCell ref="L176:M176"/>
    <mergeCell ref="A156:M156"/>
    <mergeCell ref="A157:A158"/>
    <mergeCell ref="B157:C158"/>
    <mergeCell ref="D157:G157"/>
    <mergeCell ref="H157:I158"/>
    <mergeCell ref="J157:J158"/>
    <mergeCell ref="B159:C159"/>
    <mergeCell ref="D159:E159"/>
    <mergeCell ref="F159:G159"/>
    <mergeCell ref="H159:I159"/>
    <mergeCell ref="C169:F169"/>
    <mergeCell ref="C170:F170"/>
    <mergeCell ref="C171:F171"/>
    <mergeCell ref="B163:C163"/>
    <mergeCell ref="D163:E163"/>
    <mergeCell ref="F163:G163"/>
    <mergeCell ref="H163:I163"/>
    <mergeCell ref="B162:C162"/>
    <mergeCell ref="A183:M183"/>
    <mergeCell ref="H170:K170"/>
    <mergeCell ref="H171:K171"/>
    <mergeCell ref="H172:K172"/>
    <mergeCell ref="I180:J180"/>
    <mergeCell ref="I176:J176"/>
    <mergeCell ref="I179:J179"/>
    <mergeCell ref="F185:H185"/>
    <mergeCell ref="B160:C160"/>
    <mergeCell ref="D160:E160"/>
    <mergeCell ref="F160:G160"/>
    <mergeCell ref="H160:I160"/>
    <mergeCell ref="A182:M182"/>
    <mergeCell ref="A166:M166"/>
    <mergeCell ref="H167:K167"/>
    <mergeCell ref="L167:M167"/>
    <mergeCell ref="C167:F167"/>
    <mergeCell ref="A175:M175"/>
    <mergeCell ref="A174:M174"/>
    <mergeCell ref="C172:F172"/>
    <mergeCell ref="H168:K168"/>
    <mergeCell ref="H169:K169"/>
    <mergeCell ref="A173:M173"/>
    <mergeCell ref="C168:F168"/>
    <mergeCell ref="L203:M203"/>
    <mergeCell ref="B204:D204"/>
    <mergeCell ref="E204:I204"/>
    <mergeCell ref="J204:K204"/>
    <mergeCell ref="L204:M204"/>
    <mergeCell ref="A200:M200"/>
    <mergeCell ref="A201:M201"/>
    <mergeCell ref="B195:E195"/>
    <mergeCell ref="B196:E196"/>
    <mergeCell ref="B197:E197"/>
    <mergeCell ref="B198:E198"/>
    <mergeCell ref="B199:E199"/>
    <mergeCell ref="H198:L198"/>
    <mergeCell ref="F199:G199"/>
    <mergeCell ref="H199:L199"/>
    <mergeCell ref="F195:G195"/>
    <mergeCell ref="H195:L195"/>
    <mergeCell ref="F196:G196"/>
    <mergeCell ref="H196:L196"/>
    <mergeCell ref="A202:M202"/>
    <mergeCell ref="B203:D203"/>
    <mergeCell ref="E203:I203"/>
    <mergeCell ref="J203:K203"/>
    <mergeCell ref="B217:C217"/>
    <mergeCell ref="D217:G217"/>
    <mergeCell ref="B205:D205"/>
    <mergeCell ref="E205:I205"/>
    <mergeCell ref="J205:K205"/>
    <mergeCell ref="L205:M205"/>
    <mergeCell ref="B206:D206"/>
    <mergeCell ref="E206:I206"/>
    <mergeCell ref="J206:K206"/>
    <mergeCell ref="L206:M206"/>
    <mergeCell ref="B207:D207"/>
    <mergeCell ref="E207:I207"/>
    <mergeCell ref="J207:K207"/>
    <mergeCell ref="L207:M207"/>
    <mergeCell ref="B208:D208"/>
    <mergeCell ref="E208:I208"/>
    <mergeCell ref="J208:K208"/>
    <mergeCell ref="L208:M208"/>
    <mergeCell ref="D216:G216"/>
    <mergeCell ref="B226:C226"/>
    <mergeCell ref="A227:M227"/>
    <mergeCell ref="A228:M228"/>
    <mergeCell ref="D222:F222"/>
    <mergeCell ref="A209:M209"/>
    <mergeCell ref="A210:M210"/>
    <mergeCell ref="A220:M220"/>
    <mergeCell ref="A218:M218"/>
    <mergeCell ref="A219:M219"/>
    <mergeCell ref="J214:K214"/>
    <mergeCell ref="J215:K215"/>
    <mergeCell ref="J216:K216"/>
    <mergeCell ref="A211:M211"/>
    <mergeCell ref="J212:K212"/>
    <mergeCell ref="J213:K213"/>
    <mergeCell ref="B212:C212"/>
    <mergeCell ref="D212:G212"/>
    <mergeCell ref="B213:C213"/>
    <mergeCell ref="D213:G213"/>
    <mergeCell ref="B214:C214"/>
    <mergeCell ref="D214:G214"/>
    <mergeCell ref="B215:C215"/>
    <mergeCell ref="D215:G215"/>
    <mergeCell ref="B216:C216"/>
    <mergeCell ref="D231:H231"/>
    <mergeCell ref="I231:J231"/>
    <mergeCell ref="L231:M231"/>
    <mergeCell ref="B232:C232"/>
    <mergeCell ref="D232:H232"/>
    <mergeCell ref="I232:J232"/>
    <mergeCell ref="L232:M232"/>
    <mergeCell ref="A229:M229"/>
    <mergeCell ref="B230:C230"/>
    <mergeCell ref="D230:H230"/>
    <mergeCell ref="I230:J230"/>
    <mergeCell ref="L230:M230"/>
    <mergeCell ref="A255:M255"/>
    <mergeCell ref="H257:I257"/>
    <mergeCell ref="L240:M240"/>
    <mergeCell ref="D241:E241"/>
    <mergeCell ref="G241:H241"/>
    <mergeCell ref="I241:K241"/>
    <mergeCell ref="L241:M241"/>
    <mergeCell ref="D240:E240"/>
    <mergeCell ref="G240:H240"/>
    <mergeCell ref="D244:E244"/>
    <mergeCell ref="G244:H244"/>
    <mergeCell ref="I244:K244"/>
    <mergeCell ref="L244:M244"/>
    <mergeCell ref="A236:M236"/>
    <mergeCell ref="A237:M237"/>
    <mergeCell ref="D242:E242"/>
    <mergeCell ref="B253:D253"/>
    <mergeCell ref="E253:H253"/>
    <mergeCell ref="I253:M253"/>
    <mergeCell ref="J130:M130"/>
    <mergeCell ref="J131:M131"/>
    <mergeCell ref="I41:K41"/>
    <mergeCell ref="L41:M41"/>
    <mergeCell ref="B95:C95"/>
    <mergeCell ref="D95:E95"/>
    <mergeCell ref="G95:H95"/>
    <mergeCell ref="I95:J95"/>
    <mergeCell ref="G86:H86"/>
    <mergeCell ref="I86:J86"/>
    <mergeCell ref="B78:C78"/>
    <mergeCell ref="D78:E78"/>
    <mergeCell ref="B79:C79"/>
    <mergeCell ref="D79:E79"/>
    <mergeCell ref="D42:F42"/>
    <mergeCell ref="B62:D62"/>
    <mergeCell ref="E62:K62"/>
    <mergeCell ref="G94:H94"/>
    <mergeCell ref="G90:H90"/>
    <mergeCell ref="I90:J90"/>
    <mergeCell ref="L62:M62"/>
    <mergeCell ref="A65:M65"/>
    <mergeCell ref="K67:M67"/>
    <mergeCell ref="I94:J94"/>
    <mergeCell ref="I178:J178"/>
    <mergeCell ref="I240:K240"/>
    <mergeCell ref="J132:M132"/>
    <mergeCell ref="I181:J181"/>
    <mergeCell ref="L168:M168"/>
    <mergeCell ref="L169:M169"/>
    <mergeCell ref="L170:M170"/>
    <mergeCell ref="L171:M171"/>
    <mergeCell ref="L172:M172"/>
    <mergeCell ref="A146:M146"/>
    <mergeCell ref="A154:M154"/>
    <mergeCell ref="A155:M155"/>
    <mergeCell ref="A164:M164"/>
    <mergeCell ref="A165:M165"/>
    <mergeCell ref="B161:C161"/>
    <mergeCell ref="D161:E161"/>
    <mergeCell ref="F161:G161"/>
    <mergeCell ref="H161:I161"/>
    <mergeCell ref="D158:E158"/>
    <mergeCell ref="B222:C222"/>
    <mergeCell ref="B223:C223"/>
    <mergeCell ref="B224:C224"/>
    <mergeCell ref="B225:C225"/>
    <mergeCell ref="B231:C231"/>
    <mergeCell ref="B233:C233"/>
    <mergeCell ref="D233:H233"/>
    <mergeCell ref="I233:J233"/>
    <mergeCell ref="I190:J190"/>
    <mergeCell ref="D226:F226"/>
    <mergeCell ref="G226:H226"/>
    <mergeCell ref="I226:J226"/>
    <mergeCell ref="G222:H222"/>
    <mergeCell ref="I222:J222"/>
    <mergeCell ref="D223:F223"/>
    <mergeCell ref="G223:H223"/>
    <mergeCell ref="I223:J223"/>
    <mergeCell ref="D224:F224"/>
    <mergeCell ref="G224:H224"/>
    <mergeCell ref="I224:J224"/>
    <mergeCell ref="D225:F225"/>
    <mergeCell ref="G225:H225"/>
    <mergeCell ref="I225:J225"/>
    <mergeCell ref="L233:M233"/>
    <mergeCell ref="B234:C234"/>
    <mergeCell ref="D234:H234"/>
    <mergeCell ref="I234:J234"/>
    <mergeCell ref="L234:M234"/>
    <mergeCell ref="F177:G177"/>
    <mergeCell ref="F178:G178"/>
    <mergeCell ref="F179:G179"/>
    <mergeCell ref="F180:G180"/>
    <mergeCell ref="F181:G181"/>
    <mergeCell ref="B177:E177"/>
    <mergeCell ref="B178:E178"/>
    <mergeCell ref="B179:E179"/>
    <mergeCell ref="B180:E180"/>
    <mergeCell ref="B181:E181"/>
    <mergeCell ref="L177:M177"/>
    <mergeCell ref="L178:M178"/>
    <mergeCell ref="L179:M179"/>
    <mergeCell ref="L180:M180"/>
    <mergeCell ref="L181:M181"/>
    <mergeCell ref="I177:J177"/>
    <mergeCell ref="L189:M189"/>
    <mergeCell ref="B190:E190"/>
    <mergeCell ref="F190:H190"/>
    <mergeCell ref="J261:L261"/>
    <mergeCell ref="J262:L262"/>
    <mergeCell ref="J258:L258"/>
    <mergeCell ref="H258:I258"/>
    <mergeCell ref="H259:I259"/>
    <mergeCell ref="H260:I260"/>
    <mergeCell ref="H261:I261"/>
    <mergeCell ref="H262:I262"/>
    <mergeCell ref="D243:E243"/>
    <mergeCell ref="G243:H243"/>
    <mergeCell ref="I243:K243"/>
    <mergeCell ref="L243:M243"/>
    <mergeCell ref="B250:D250"/>
    <mergeCell ref="E250:H250"/>
    <mergeCell ref="I250:M250"/>
    <mergeCell ref="B251:D251"/>
    <mergeCell ref="E251:H251"/>
    <mergeCell ref="I251:M251"/>
    <mergeCell ref="A247:M247"/>
    <mergeCell ref="B248:D248"/>
    <mergeCell ref="E248:H248"/>
    <mergeCell ref="A256:M256"/>
    <mergeCell ref="J257:L257"/>
    <mergeCell ref="B252:D252"/>
    <mergeCell ref="J259:L259"/>
    <mergeCell ref="J260:L260"/>
    <mergeCell ref="G242:H242"/>
    <mergeCell ref="I242:K242"/>
    <mergeCell ref="L242:M242"/>
    <mergeCell ref="E252:H252"/>
    <mergeCell ref="I252:M252"/>
    <mergeCell ref="I235:J235"/>
    <mergeCell ref="L235:M235"/>
    <mergeCell ref="C260:G260"/>
    <mergeCell ref="B235:C235"/>
    <mergeCell ref="D235:H235"/>
    <mergeCell ref="A238:M238"/>
    <mergeCell ref="D239:E239"/>
    <mergeCell ref="G239:H239"/>
    <mergeCell ref="I239:K239"/>
    <mergeCell ref="L239:M239"/>
    <mergeCell ref="A245:M245"/>
    <mergeCell ref="A246:M246"/>
    <mergeCell ref="A254:M254"/>
    <mergeCell ref="I248:M248"/>
    <mergeCell ref="B249:D249"/>
    <mergeCell ref="E249:H249"/>
    <mergeCell ref="I249:M249"/>
    <mergeCell ref="E14:G14"/>
    <mergeCell ref="E15:G15"/>
    <mergeCell ref="A18:M18"/>
    <mergeCell ref="E16:G16"/>
    <mergeCell ref="H12:K12"/>
    <mergeCell ref="H13:K13"/>
    <mergeCell ref="H14:K14"/>
    <mergeCell ref="A10:M10"/>
    <mergeCell ref="L11:M11"/>
    <mergeCell ref="L12:M12"/>
    <mergeCell ref="L13:M13"/>
    <mergeCell ref="L14:M14"/>
    <mergeCell ref="L15:M15"/>
    <mergeCell ref="L16:M16"/>
    <mergeCell ref="B13:C13"/>
    <mergeCell ref="B14:C14"/>
    <mergeCell ref="B15:C15"/>
    <mergeCell ref="B16:C16"/>
    <mergeCell ref="E13:G13"/>
    <mergeCell ref="A5:G5"/>
    <mergeCell ref="H5:J5"/>
    <mergeCell ref="K5:L5"/>
    <mergeCell ref="M7:M8"/>
    <mergeCell ref="E11:G11"/>
    <mergeCell ref="H11:K11"/>
    <mergeCell ref="H21:K21"/>
    <mergeCell ref="H15:K15"/>
    <mergeCell ref="H16:K16"/>
    <mergeCell ref="B11:C11"/>
    <mergeCell ref="J9:L9"/>
    <mergeCell ref="A9:I9"/>
    <mergeCell ref="B12:C12"/>
    <mergeCell ref="E12:G12"/>
    <mergeCell ref="A6:G6"/>
    <mergeCell ref="H6:J6"/>
    <mergeCell ref="K6:L6"/>
    <mergeCell ref="A7:G7"/>
    <mergeCell ref="A17:M17"/>
    <mergeCell ref="H7:J7"/>
    <mergeCell ref="K7:L7"/>
    <mergeCell ref="A8:G8"/>
    <mergeCell ref="H8:J8"/>
    <mergeCell ref="K8:L8"/>
    <mergeCell ref="K66:M66"/>
    <mergeCell ref="D81:E81"/>
    <mergeCell ref="D87:E87"/>
    <mergeCell ref="B85:C85"/>
    <mergeCell ref="B89:C89"/>
    <mergeCell ref="D89:E89"/>
    <mergeCell ref="G89:H89"/>
    <mergeCell ref="I89:J89"/>
    <mergeCell ref="G87:H87"/>
    <mergeCell ref="I87:J87"/>
    <mergeCell ref="B87:C87"/>
    <mergeCell ref="A84:M84"/>
    <mergeCell ref="I77:J77"/>
    <mergeCell ref="G77:H77"/>
    <mergeCell ref="G78:H78"/>
    <mergeCell ref="I78:J78"/>
    <mergeCell ref="D86:E86"/>
    <mergeCell ref="D88:E88"/>
    <mergeCell ref="G88:H88"/>
    <mergeCell ref="I88:J88"/>
    <mergeCell ref="I85:J85"/>
    <mergeCell ref="B86:C86"/>
    <mergeCell ref="A2:F2"/>
    <mergeCell ref="G2:M2"/>
    <mergeCell ref="B149:E149"/>
    <mergeCell ref="G149:J149"/>
    <mergeCell ref="K149:M149"/>
    <mergeCell ref="B150:E150"/>
    <mergeCell ref="G150:J150"/>
    <mergeCell ref="K150:M150"/>
    <mergeCell ref="D134:F134"/>
    <mergeCell ref="D135:F135"/>
    <mergeCell ref="A102:M102"/>
    <mergeCell ref="D103:E103"/>
    <mergeCell ref="D104:E104"/>
    <mergeCell ref="D105:E105"/>
    <mergeCell ref="D106:E106"/>
    <mergeCell ref="D107:E107"/>
    <mergeCell ref="D108:E108"/>
    <mergeCell ref="D130:F130"/>
    <mergeCell ref="G130:I130"/>
    <mergeCell ref="B130:C130"/>
    <mergeCell ref="A128:M128"/>
    <mergeCell ref="A118:M118"/>
    <mergeCell ref="A119:M119"/>
    <mergeCell ref="A111:M111"/>
    <mergeCell ref="A93:M93"/>
    <mergeCell ref="B94:C94"/>
    <mergeCell ref="C142:E142"/>
    <mergeCell ref="A138:M138"/>
    <mergeCell ref="K30:M34"/>
    <mergeCell ref="B61:D61"/>
    <mergeCell ref="A54:M54"/>
    <mergeCell ref="E57:K57"/>
    <mergeCell ref="A92:M92"/>
    <mergeCell ref="B80:C80"/>
    <mergeCell ref="D80:E80"/>
    <mergeCell ref="B81:C81"/>
    <mergeCell ref="B88:C88"/>
    <mergeCell ref="D131:F131"/>
    <mergeCell ref="G131:I131"/>
    <mergeCell ref="G132:I132"/>
    <mergeCell ref="G133:I133"/>
    <mergeCell ref="G134:I134"/>
    <mergeCell ref="G135:I135"/>
    <mergeCell ref="D132:F132"/>
    <mergeCell ref="D133:F133"/>
    <mergeCell ref="B126:C126"/>
    <mergeCell ref="A120:M120"/>
    <mergeCell ref="A91:M91"/>
    <mergeCell ref="G98:H98"/>
    <mergeCell ref="I98:J98"/>
    <mergeCell ref="K148:M148"/>
    <mergeCell ref="A136:M136"/>
    <mergeCell ref="A137:M137"/>
    <mergeCell ref="C139:E139"/>
    <mergeCell ref="K139:L139"/>
    <mergeCell ref="A147:M147"/>
    <mergeCell ref="A145:M145"/>
    <mergeCell ref="K140:L140"/>
    <mergeCell ref="K141:L141"/>
    <mergeCell ref="K142:L142"/>
    <mergeCell ref="K143:L143"/>
    <mergeCell ref="K144:L144"/>
    <mergeCell ref="C140:E140"/>
    <mergeCell ref="C141:E141"/>
    <mergeCell ref="G148:J148"/>
    <mergeCell ref="C143:E143"/>
    <mergeCell ref="C144:E144"/>
    <mergeCell ref="B134:C134"/>
    <mergeCell ref="B135:C135"/>
    <mergeCell ref="B132:C132"/>
    <mergeCell ref="B133:C133"/>
    <mergeCell ref="A127:M127"/>
    <mergeCell ref="A1:M1"/>
    <mergeCell ref="A3:M3"/>
    <mergeCell ref="A4:M4"/>
    <mergeCell ref="B99:C99"/>
    <mergeCell ref="D99:E99"/>
    <mergeCell ref="G99:H99"/>
    <mergeCell ref="I99:J99"/>
    <mergeCell ref="B96:C96"/>
    <mergeCell ref="D96:E96"/>
    <mergeCell ref="G96:H96"/>
    <mergeCell ref="I96:J96"/>
    <mergeCell ref="B97:C97"/>
    <mergeCell ref="D97:E97"/>
    <mergeCell ref="G97:H97"/>
    <mergeCell ref="I97:J97"/>
    <mergeCell ref="B98:C98"/>
    <mergeCell ref="D98:E98"/>
    <mergeCell ref="K69:M69"/>
    <mergeCell ref="M5:M6"/>
    <mergeCell ref="A73:M73"/>
    <mergeCell ref="D76:E76"/>
    <mergeCell ref="G67:J67"/>
    <mergeCell ref="G68:J68"/>
    <mergeCell ref="D94:E94"/>
    <mergeCell ref="L190:M190"/>
    <mergeCell ref="F194:G194"/>
    <mergeCell ref="H194:L194"/>
    <mergeCell ref="A193:M193"/>
    <mergeCell ref="B186:E186"/>
    <mergeCell ref="F186:H186"/>
    <mergeCell ref="I186:J186"/>
    <mergeCell ref="L186:M186"/>
    <mergeCell ref="B187:E187"/>
    <mergeCell ref="F187:H187"/>
    <mergeCell ref="I187:J187"/>
    <mergeCell ref="L187:M187"/>
    <mergeCell ref="B188:E188"/>
    <mergeCell ref="F188:H188"/>
    <mergeCell ref="I188:J188"/>
    <mergeCell ref="L188:M188"/>
    <mergeCell ref="B194:E194"/>
    <mergeCell ref="B121:C121"/>
    <mergeCell ref="B122:C122"/>
    <mergeCell ref="B123:C123"/>
    <mergeCell ref="B124:C124"/>
    <mergeCell ref="B125:C125"/>
    <mergeCell ref="D221:F221"/>
    <mergeCell ref="G221:H221"/>
    <mergeCell ref="I221:J221"/>
    <mergeCell ref="B221:C221"/>
    <mergeCell ref="J217:K217"/>
    <mergeCell ref="B189:E189"/>
    <mergeCell ref="F189:H189"/>
    <mergeCell ref="I189:J189"/>
    <mergeCell ref="B185:E185"/>
    <mergeCell ref="J133:M133"/>
    <mergeCell ref="J134:M134"/>
    <mergeCell ref="J135:M135"/>
    <mergeCell ref="B148:E148"/>
    <mergeCell ref="I185:J185"/>
    <mergeCell ref="L185:M185"/>
    <mergeCell ref="A184:M184"/>
    <mergeCell ref="F197:G197"/>
    <mergeCell ref="H197:L197"/>
    <mergeCell ref="F198:G198"/>
  </mergeCells>
  <pageMargins left="0.5" right="0.5" top="0.196850393700787" bottom="0.5" header="0.3" footer="0.3"/>
  <pageSetup paperSize="5" fitToHeight="0" orientation="landscape" r:id="rId1"/>
  <headerFooter>
    <oddFooter>&amp;L&amp;"Arial,Normal"&amp;6
Mois 27 : Tableaux de réponse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disablePrompts="1" count="11">
        <x14:dataValidation type="list" allowBlank="1" showInputMessage="1" xr:uid="{3CF80057-F144-4A48-84EB-886FFC4570A3}">
          <x14:formula1>
            <xm:f>RefMenu!$C$25:$C$27</xm:f>
          </x14:formula1>
          <xm:sqref>B49:E53</xm:sqref>
        </x14:dataValidation>
        <x14:dataValidation type="list" allowBlank="1" showInputMessage="1" showErrorMessage="1" xr:uid="{8B221C4F-66E3-44D4-AA77-EC60C9064612}">
          <x14:formula1>
            <xm:f>RefMenu!$C$36:$C$37</xm:f>
          </x14:formula1>
          <xm:sqref>C39:C43</xm:sqref>
        </x14:dataValidation>
        <x14:dataValidation type="list" allowBlank="1" showInputMessage="1" showErrorMessage="1" xr:uid="{3B2153B3-9A9C-4FB7-99E8-8799773DF1BE}">
          <x14:formula1>
            <xm:f>RefMenu!$B$36:$B$37</xm:f>
          </x14:formula1>
          <xm:sqref>B39:B43 D12:D16</xm:sqref>
        </x14:dataValidation>
        <x14:dataValidation type="list" allowBlank="1" showInputMessage="1" showErrorMessage="1" xr:uid="{9E71B23D-4DA6-4CAF-9A11-22373551F577}">
          <x14:formula1>
            <xm:f>RefMenu!$B$31:$B$33</xm:f>
          </x14:formula1>
          <xm:sqref>G39:H43</xm:sqref>
        </x14:dataValidation>
        <x14:dataValidation type="list" allowBlank="1" showInputMessage="1" showErrorMessage="1" xr:uid="{6556CE95-C7EF-4BF4-8E4F-A8C90C37E94F}">
          <x14:formula1>
            <xm:f>RefMenu!$B$40:$B$42</xm:f>
          </x14:formula1>
          <xm:sqref>D113:D117</xm:sqref>
        </x14:dataValidation>
        <x14:dataValidation type="list" allowBlank="1" showInputMessage="1" showErrorMessage="1" xr:uid="{A2F691A3-BEEA-48C3-88A6-3049AD19DD93}">
          <x14:formula1>
            <xm:f>RefMenu!$B$45:$B$47</xm:f>
          </x14:formula1>
          <xm:sqref>M95:M99</xm:sqref>
        </x14:dataValidation>
        <x14:dataValidation type="list" allowBlank="1" showInputMessage="1" showErrorMessage="1" xr:uid="{2BE3B8D7-5E81-44EC-9D31-E50543A5F164}">
          <x14:formula1>
            <xm:f>RefMenu!$C$45:$C$47</xm:f>
          </x14:formula1>
          <xm:sqref>L95:L99 G95:H99</xm:sqref>
        </x14:dataValidation>
        <x14:dataValidation type="list" allowBlank="1" showInputMessage="1" showErrorMessage="1" xr:uid="{F6DEF6C9-16B2-4E7C-81DF-8756C0D9BB10}">
          <x14:formula1>
            <xm:f>RefMenu!$B$25:$B$28</xm:f>
          </x14:formula1>
          <xm:sqref>K95:K99 D86:D90</xm:sqref>
        </x14:dataValidation>
        <x14:dataValidation type="list" allowBlank="1" showInputMessage="1" showErrorMessage="1" xr:uid="{6AEE32A0-F6E6-4C73-BFF7-35315ACED311}">
          <x14:formula1>
            <xm:f>RefMenu!$B$50:$B$52</xm:f>
          </x14:formula1>
          <xm:sqref>F149:F153</xm:sqref>
        </x14:dataValidation>
        <x14:dataValidation type="list" allowBlank="1" showInputMessage="1" showErrorMessage="1" xr:uid="{925383D5-CC99-4CAF-BF5B-613AB73DAAF0}">
          <x14:formula1>
            <xm:f>RefMenu!$C$50:$C$52</xm:f>
          </x14:formula1>
          <xm:sqref>F177:G181</xm:sqref>
        </x14:dataValidation>
        <x14:dataValidation type="list" allowBlank="1" showInputMessage="1" showErrorMessage="1" xr:uid="{5958F832-09AD-42FF-A63C-3109CC35BE42}">
          <x14:formula1>
            <xm:f>RefMenu!$B$56:$B$58</xm:f>
          </x14:formula1>
          <xm:sqref>H213:H217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66170-65CA-4E18-8B33-F4F33C6C99E4}">
  <sheetPr>
    <tabColor theme="9" tint="0.59999389629810485"/>
    <pageSetUpPr fitToPage="1"/>
  </sheetPr>
  <dimension ref="A1:P51"/>
  <sheetViews>
    <sheetView showGridLines="0" view="pageLayout" zoomScaleNormal="50" workbookViewId="0">
      <selection activeCell="M12" sqref="M12:N12"/>
    </sheetView>
  </sheetViews>
  <sheetFormatPr baseColWidth="10" defaultColWidth="6" defaultRowHeight="13" x14ac:dyDescent="0.3"/>
  <cols>
    <col min="1" max="1" width="4.453125" style="6" customWidth="1"/>
    <col min="2" max="2" width="18.54296875" style="7" customWidth="1"/>
    <col min="3" max="3" width="18" style="7" customWidth="1"/>
    <col min="4" max="4" width="10" style="8" customWidth="1"/>
    <col min="5" max="5" width="8.1796875" style="8" customWidth="1"/>
    <col min="6" max="6" width="10.54296875" style="10" customWidth="1"/>
    <col min="7" max="7" width="11.453125" style="10" customWidth="1"/>
    <col min="8" max="13" width="11.453125" style="7" customWidth="1"/>
    <col min="14" max="14" width="14.54296875" style="8" customWidth="1"/>
    <col min="15" max="15" width="9.453125" style="7" customWidth="1"/>
    <col min="16" max="16" width="17.1796875" style="7" customWidth="1"/>
    <col min="17" max="17" width="15.453125" style="7" customWidth="1"/>
    <col min="18" max="101" width="6" style="7" customWidth="1"/>
    <col min="102" max="16384" width="6" style="7"/>
  </cols>
  <sheetData>
    <row r="1" spans="1:15" ht="14.5" customHeight="1" x14ac:dyDescent="0.3">
      <c r="A1" s="732"/>
      <c r="B1" s="732"/>
      <c r="C1" s="732"/>
      <c r="D1" s="732"/>
      <c r="E1" s="732"/>
      <c r="F1" s="732"/>
      <c r="G1" s="732"/>
      <c r="H1" s="732"/>
      <c r="I1" s="732"/>
      <c r="J1" s="732"/>
      <c r="K1" s="732"/>
      <c r="L1" s="732"/>
      <c r="M1" s="732"/>
      <c r="N1" s="732"/>
    </row>
    <row r="2" spans="1:15" ht="29.15" customHeight="1" x14ac:dyDescent="0.35">
      <c r="A2" s="732" t="e" vm="1">
        <v>#VALUE!</v>
      </c>
      <c r="B2" s="732"/>
      <c r="C2" s="732"/>
      <c r="D2" s="732"/>
      <c r="E2" s="733" t="s">
        <v>560</v>
      </c>
      <c r="F2" s="734"/>
      <c r="G2" s="734"/>
      <c r="H2" s="734"/>
      <c r="I2" s="734"/>
      <c r="J2" s="734"/>
      <c r="K2" s="734"/>
      <c r="L2" s="734"/>
      <c r="M2" s="734"/>
      <c r="N2" s="734"/>
    </row>
    <row r="3" spans="1:15" ht="14.5" customHeight="1" x14ac:dyDescent="0.3">
      <c r="A3" s="732"/>
      <c r="B3" s="732"/>
      <c r="C3" s="732"/>
      <c r="D3" s="732"/>
      <c r="E3" s="732"/>
      <c r="F3" s="732"/>
      <c r="G3" s="732"/>
      <c r="H3" s="732"/>
      <c r="I3" s="732"/>
      <c r="J3" s="732"/>
      <c r="K3" s="732"/>
      <c r="L3" s="732"/>
      <c r="M3" s="732"/>
      <c r="N3" s="732"/>
    </row>
    <row r="4" spans="1:15" ht="23.9" customHeight="1" thickBot="1" x14ac:dyDescent="0.35">
      <c r="A4" s="659" t="s">
        <v>248</v>
      </c>
      <c r="B4" s="659"/>
      <c r="C4" s="659"/>
      <c r="D4" s="659"/>
      <c r="E4" s="659"/>
      <c r="F4" s="659"/>
      <c r="G4" s="659"/>
      <c r="H4" s="659"/>
      <c r="I4" s="659"/>
      <c r="J4" s="659"/>
      <c r="K4" s="659"/>
      <c r="L4" s="659"/>
      <c r="M4" s="659"/>
      <c r="N4" s="659"/>
    </row>
    <row r="5" spans="1:15" ht="12" customHeight="1" x14ac:dyDescent="0.25">
      <c r="A5" s="514" t="s">
        <v>249</v>
      </c>
      <c r="B5" s="515"/>
      <c r="C5" s="515"/>
      <c r="D5" s="515"/>
      <c r="E5" s="515"/>
      <c r="F5" s="516"/>
      <c r="G5" s="748" t="s">
        <v>250</v>
      </c>
      <c r="H5" s="749"/>
      <c r="I5" s="750"/>
      <c r="J5" s="450" t="s">
        <v>692</v>
      </c>
      <c r="K5" s="450"/>
      <c r="L5" s="450"/>
      <c r="M5" s="742" t="s">
        <v>868</v>
      </c>
      <c r="N5" s="743"/>
    </row>
    <row r="6" spans="1:15" ht="19.399999999999999" customHeight="1" x14ac:dyDescent="0.25">
      <c r="A6" s="467">
        <f xml:space="preserve"> NomEntreprise</f>
        <v>0</v>
      </c>
      <c r="B6" s="468"/>
      <c r="C6" s="468"/>
      <c r="D6" s="468"/>
      <c r="E6" s="468"/>
      <c r="F6" s="469"/>
      <c r="G6" s="452">
        <f xml:space="preserve"> NEQ</f>
        <v>0</v>
      </c>
      <c r="H6" s="504"/>
      <c r="I6" s="453"/>
      <c r="J6" s="470">
        <f xml:space="preserve"> NoProjetHQ</f>
        <v>0</v>
      </c>
      <c r="K6" s="470"/>
      <c r="L6" s="470"/>
      <c r="M6" s="744"/>
      <c r="N6" s="745"/>
    </row>
    <row r="7" spans="1:15" ht="12.25" customHeight="1" x14ac:dyDescent="0.25">
      <c r="A7" s="505" t="s">
        <v>417</v>
      </c>
      <c r="B7" s="506"/>
      <c r="C7" s="506"/>
      <c r="D7" s="506"/>
      <c r="E7" s="506"/>
      <c r="F7" s="507"/>
      <c r="G7" s="466" t="s">
        <v>255</v>
      </c>
      <c r="H7" s="466"/>
      <c r="I7" s="466"/>
      <c r="J7" s="466" t="s">
        <v>693</v>
      </c>
      <c r="K7" s="466"/>
      <c r="L7" s="735"/>
      <c r="M7" s="736" t="str">
        <f>IF(DateDemarrage&lt;&gt;0, EDATE(DateDemarrage, 27), "")</f>
        <v/>
      </c>
      <c r="N7" s="737"/>
    </row>
    <row r="8" spans="1:15" ht="19.399999999999999" customHeight="1" x14ac:dyDescent="0.25">
      <c r="A8" s="467">
        <f xml:space="preserve"> NomUsine</f>
        <v>0</v>
      </c>
      <c r="B8" s="468"/>
      <c r="C8" s="468"/>
      <c r="D8" s="468"/>
      <c r="E8" s="468"/>
      <c r="F8" s="469"/>
      <c r="G8" s="454">
        <f xml:space="preserve"> DateDemarrage</f>
        <v>0</v>
      </c>
      <c r="H8" s="454"/>
      <c r="I8" s="720"/>
      <c r="J8" s="470">
        <f xml:space="preserve"> NoProjetEnergir</f>
        <v>0</v>
      </c>
      <c r="K8" s="470"/>
      <c r="L8" s="452"/>
      <c r="M8" s="738"/>
      <c r="N8" s="739"/>
    </row>
    <row r="9" spans="1:15" x14ac:dyDescent="0.3">
      <c r="A9" s="732"/>
      <c r="B9" s="732"/>
      <c r="C9" s="732"/>
      <c r="D9" s="732"/>
      <c r="E9" s="732"/>
      <c r="F9" s="732"/>
      <c r="G9" s="732"/>
      <c r="H9" s="732"/>
      <c r="I9" s="732"/>
      <c r="J9" s="732"/>
      <c r="K9" s="732"/>
      <c r="L9" s="732"/>
      <c r="M9" s="732"/>
      <c r="N9" s="732"/>
    </row>
    <row r="10" spans="1:15" ht="13.5" customHeight="1" thickBot="1" x14ac:dyDescent="0.3">
      <c r="A10" s="721" t="s">
        <v>672</v>
      </c>
      <c r="B10" s="722"/>
      <c r="C10" s="722"/>
      <c r="D10" s="722"/>
      <c r="E10" s="722"/>
      <c r="F10" s="722"/>
      <c r="G10" s="722"/>
      <c r="H10" s="722"/>
      <c r="I10" s="723"/>
      <c r="J10" s="724"/>
      <c r="K10" s="426" t="s">
        <v>272</v>
      </c>
      <c r="L10" s="426"/>
      <c r="M10" s="426"/>
      <c r="N10" s="426"/>
    </row>
    <row r="11" spans="1:15" ht="12" customHeight="1" x14ac:dyDescent="0.25">
      <c r="A11" s="724"/>
      <c r="B11" s="725"/>
      <c r="C11" s="725"/>
      <c r="D11" s="725"/>
      <c r="E11" s="725"/>
      <c r="F11" s="725"/>
      <c r="G11" s="725"/>
      <c r="H11" s="725"/>
      <c r="I11" s="726"/>
      <c r="J11" s="724"/>
      <c r="K11" s="730" t="s">
        <v>77</v>
      </c>
      <c r="L11" s="730"/>
      <c r="M11" s="730" t="s">
        <v>829</v>
      </c>
      <c r="N11" s="730"/>
    </row>
    <row r="12" spans="1:15" s="6" customFormat="1" ht="16.5" customHeight="1" x14ac:dyDescent="0.3">
      <c r="A12" s="727"/>
      <c r="B12" s="728"/>
      <c r="C12" s="728"/>
      <c r="D12" s="728"/>
      <c r="E12" s="728"/>
      <c r="F12" s="728"/>
      <c r="G12" s="728"/>
      <c r="H12" s="728"/>
      <c r="I12" s="729"/>
      <c r="J12" s="724"/>
      <c r="K12" s="731">
        <f>'Mois15-DEP'!M12+1</f>
        <v>1</v>
      </c>
      <c r="L12" s="731"/>
      <c r="M12" s="751"/>
      <c r="N12" s="924"/>
    </row>
    <row r="13" spans="1:15" s="6" customFormat="1" ht="29.15" customHeight="1" x14ac:dyDescent="0.3">
      <c r="A13" s="747"/>
      <c r="B13" s="747"/>
      <c r="C13" s="747"/>
      <c r="D13" s="747"/>
      <c r="E13" s="747"/>
      <c r="F13" s="747"/>
      <c r="G13" s="747"/>
      <c r="H13" s="747"/>
      <c r="I13" s="747"/>
      <c r="J13" s="747"/>
      <c r="K13" s="747"/>
      <c r="L13" s="747"/>
      <c r="M13" s="747"/>
      <c r="N13" s="747"/>
    </row>
    <row r="14" spans="1:15" s="6" customFormat="1" ht="23.9" customHeight="1" x14ac:dyDescent="0.3">
      <c r="A14" s="746" t="s">
        <v>256</v>
      </c>
      <c r="B14" s="746"/>
      <c r="C14" s="746"/>
      <c r="D14" s="746"/>
      <c r="E14" s="746"/>
      <c r="F14" s="746"/>
      <c r="G14" s="746"/>
      <c r="H14" s="746"/>
      <c r="I14" s="746"/>
      <c r="J14" s="746"/>
      <c r="K14" s="746"/>
      <c r="L14" s="746"/>
      <c r="M14" s="746"/>
      <c r="N14" s="746"/>
      <c r="O14" s="128"/>
    </row>
    <row r="15" spans="1:15" s="6" customFormat="1" ht="12.25" customHeight="1" x14ac:dyDescent="0.3">
      <c r="A15" s="680" t="s">
        <v>264</v>
      </c>
      <c r="B15" s="681"/>
      <c r="C15" s="681"/>
      <c r="D15" s="681"/>
      <c r="E15" s="716"/>
      <c r="F15" s="717"/>
      <c r="G15" s="717"/>
      <c r="H15" s="717"/>
      <c r="I15" s="717"/>
      <c r="J15" s="677" t="e" vm="3">
        <v>#VALUE!</v>
      </c>
      <c r="K15" s="677"/>
      <c r="L15" s="677"/>
      <c r="M15" s="678"/>
      <c r="N15" s="194"/>
      <c r="O15" s="128"/>
    </row>
    <row r="16" spans="1:15" s="6" customFormat="1" ht="15.75" customHeight="1" thickBot="1" x14ac:dyDescent="0.35">
      <c r="A16" s="682"/>
      <c r="B16" s="683"/>
      <c r="C16" s="683"/>
      <c r="D16" s="683"/>
      <c r="E16" s="718" t="s">
        <v>257</v>
      </c>
      <c r="F16" s="719"/>
      <c r="G16" s="719"/>
      <c r="H16" s="719"/>
      <c r="I16" s="719"/>
      <c r="J16" s="686" t="s">
        <v>720</v>
      </c>
      <c r="K16" s="687"/>
      <c r="L16" s="687"/>
      <c r="M16" s="687"/>
      <c r="N16" s="195"/>
      <c r="O16" s="128"/>
    </row>
    <row r="17" spans="1:15" s="6" customFormat="1" ht="12.25" customHeight="1" x14ac:dyDescent="0.3">
      <c r="A17" s="189"/>
      <c r="B17" s="150"/>
      <c r="C17" s="150"/>
      <c r="D17" s="190"/>
      <c r="E17" s="191"/>
      <c r="F17" s="150"/>
      <c r="G17" s="150" t="e" vm="3">
        <v>#VALUE!</v>
      </c>
      <c r="H17" s="150" t="e" vm="3">
        <v>#VALUE!</v>
      </c>
      <c r="I17" s="190"/>
      <c r="J17" s="191"/>
      <c r="K17" s="193"/>
      <c r="L17" s="293"/>
      <c r="M17" s="294" t="e" vm="3">
        <v>#VALUE!</v>
      </c>
      <c r="N17" s="191"/>
      <c r="O17" s="128"/>
    </row>
    <row r="18" spans="1:15" s="6" customFormat="1" ht="68.5" customHeight="1" x14ac:dyDescent="0.3">
      <c r="A18" s="188" t="s">
        <v>258</v>
      </c>
      <c r="B18" s="150" t="s">
        <v>368</v>
      </c>
      <c r="C18" s="150" t="s">
        <v>365</v>
      </c>
      <c r="D18" s="190" t="s">
        <v>366</v>
      </c>
      <c r="E18" s="191" t="s">
        <v>448</v>
      </c>
      <c r="F18" s="150" t="s">
        <v>830</v>
      </c>
      <c r="G18" s="150" t="s">
        <v>553</v>
      </c>
      <c r="H18" s="150" t="s">
        <v>425</v>
      </c>
      <c r="I18" s="190" t="s">
        <v>261</v>
      </c>
      <c r="J18" s="290" t="s">
        <v>554</v>
      </c>
      <c r="K18" s="34" t="s">
        <v>555</v>
      </c>
      <c r="L18" s="150" t="s">
        <v>556</v>
      </c>
      <c r="M18" s="190" t="s">
        <v>744</v>
      </c>
      <c r="N18" s="192" t="s">
        <v>367</v>
      </c>
      <c r="O18" s="128"/>
    </row>
    <row r="19" spans="1:15" s="6" customFormat="1" ht="23.9" customHeight="1" x14ac:dyDescent="0.3">
      <c r="A19" s="209" cm="1">
        <f t="array" ref="A19:A21">ROW()-ROW(A19:A21)-1</f>
        <v>-1</v>
      </c>
      <c r="B19" s="210"/>
      <c r="C19" s="210"/>
      <c r="D19" s="263"/>
      <c r="E19" s="203"/>
      <c r="F19" s="205"/>
      <c r="G19" s="151"/>
      <c r="H19" s="204"/>
      <c r="I19" s="199" t="str" cm="1">
        <f t="array" ref="I19:I21">IF((G19:G21&lt;&gt;"")*(H19:H21&lt;&gt;""), G19:G21 * H19:H21, "")</f>
        <v/>
      </c>
      <c r="J19" s="201"/>
      <c r="K19" s="151"/>
      <c r="L19" s="151"/>
      <c r="M19" s="199" t="str" cm="1">
        <f t="array" ref="M19:M21">IF((I19:I21&lt;&gt;"")+(J19:J21&lt;&gt;"")+(K19:K21&lt;&gt;"")+(L19:L21&lt;&gt;""), IFERROR(I19:I21*1,0) - (IFERROR(J19:J21*1,0) + IFERROR(K19:K21*1,0) + IFERROR(L19:L21*1,0)),"")</f>
        <v/>
      </c>
      <c r="N19" s="237"/>
      <c r="O19" s="128"/>
    </row>
    <row r="20" spans="1:15" s="6" customFormat="1" ht="23.9" customHeight="1" x14ac:dyDescent="0.3">
      <c r="A20" s="209">
        <v>-2</v>
      </c>
      <c r="B20" s="210"/>
      <c r="C20" s="210"/>
      <c r="D20" s="263"/>
      <c r="E20" s="203"/>
      <c r="F20" s="205"/>
      <c r="G20" s="151"/>
      <c r="H20" s="204"/>
      <c r="I20" s="199" t="str">
        <v/>
      </c>
      <c r="J20" s="201"/>
      <c r="K20" s="151"/>
      <c r="L20" s="151"/>
      <c r="M20" s="199" t="str">
        <v/>
      </c>
      <c r="N20" s="237"/>
      <c r="O20" s="128"/>
    </row>
    <row r="21" spans="1:15" s="6" customFormat="1" ht="23.9" customHeight="1" x14ac:dyDescent="0.3">
      <c r="A21" s="209">
        <v>-3</v>
      </c>
      <c r="B21" s="210"/>
      <c r="C21" s="210"/>
      <c r="D21" s="263"/>
      <c r="E21" s="203"/>
      <c r="F21" s="205"/>
      <c r="G21" s="151"/>
      <c r="H21" s="204"/>
      <c r="I21" s="199" t="str">
        <v/>
      </c>
      <c r="J21" s="201"/>
      <c r="K21" s="151"/>
      <c r="L21" s="151"/>
      <c r="M21" s="199" t="str">
        <v/>
      </c>
      <c r="N21" s="237"/>
      <c r="O21" s="128"/>
    </row>
    <row r="22" spans="1:15" s="6" customFormat="1" ht="23.9" customHeight="1" x14ac:dyDescent="0.3">
      <c r="A22" s="757" t="s">
        <v>136</v>
      </c>
      <c r="B22" s="758"/>
      <c r="C22" s="758"/>
      <c r="D22" s="758"/>
      <c r="E22" s="758"/>
      <c r="F22" s="758"/>
      <c r="G22" s="758"/>
      <c r="H22" s="759"/>
      <c r="I22" s="219">
        <f>SUM(I19:I21)</f>
        <v>0</v>
      </c>
      <c r="J22" s="757" t="s">
        <v>136</v>
      </c>
      <c r="K22" s="758"/>
      <c r="L22" s="759"/>
      <c r="M22" s="219">
        <f>SUM(M19:M21)</f>
        <v>0</v>
      </c>
      <c r="N22" s="200"/>
      <c r="O22" s="128"/>
    </row>
    <row r="23" spans="1:15" s="6" customFormat="1" ht="63" customHeight="1" x14ac:dyDescent="0.3">
      <c r="A23" s="761"/>
      <c r="B23" s="761"/>
      <c r="C23" s="761"/>
      <c r="D23" s="761"/>
      <c r="E23" s="761"/>
      <c r="F23" s="761"/>
      <c r="G23" s="761"/>
      <c r="H23" s="761"/>
      <c r="I23" s="761"/>
      <c r="J23" s="761"/>
      <c r="K23" s="761"/>
      <c r="L23" s="761"/>
      <c r="M23" s="761"/>
      <c r="N23" s="761"/>
      <c r="O23" s="128"/>
    </row>
    <row r="24" spans="1:15" s="6" customFormat="1" ht="27.65" customHeight="1" x14ac:dyDescent="0.3">
      <c r="A24" s="760"/>
      <c r="B24" s="760"/>
      <c r="C24" s="760"/>
      <c r="D24" s="760"/>
      <c r="E24" s="760"/>
      <c r="F24" s="760"/>
      <c r="G24" s="760"/>
      <c r="H24" s="760"/>
      <c r="I24" s="760"/>
      <c r="J24" s="760"/>
      <c r="K24" s="760"/>
      <c r="L24" s="760"/>
      <c r="M24" s="760"/>
      <c r="N24" s="760"/>
      <c r="O24" s="128"/>
    </row>
    <row r="25" spans="1:15" ht="12.25" customHeight="1" x14ac:dyDescent="0.25">
      <c r="A25" s="680" t="s">
        <v>263</v>
      </c>
      <c r="B25" s="681"/>
      <c r="C25" s="681"/>
      <c r="D25" s="681"/>
      <c r="E25" s="679"/>
      <c r="F25" s="679"/>
      <c r="G25" s="679"/>
      <c r="H25" s="679"/>
      <c r="I25" s="679"/>
      <c r="J25" s="677" t="e" vm="3">
        <v>#VALUE!</v>
      </c>
      <c r="K25" s="677"/>
      <c r="L25" s="677"/>
      <c r="M25" s="678"/>
      <c r="N25" s="211"/>
    </row>
    <row r="26" spans="1:15" ht="12.25" customHeight="1" thickBot="1" x14ac:dyDescent="0.3">
      <c r="A26" s="682"/>
      <c r="B26" s="683"/>
      <c r="C26" s="683"/>
      <c r="D26" s="683"/>
      <c r="E26" s="684" t="s">
        <v>257</v>
      </c>
      <c r="F26" s="685"/>
      <c r="G26" s="685"/>
      <c r="H26" s="685"/>
      <c r="I26" s="685"/>
      <c r="J26" s="686" t="s">
        <v>720</v>
      </c>
      <c r="K26" s="687"/>
      <c r="L26" s="687"/>
      <c r="M26" s="687"/>
      <c r="N26" s="195"/>
    </row>
    <row r="27" spans="1:15" ht="12.25" customHeight="1" x14ac:dyDescent="0.25">
      <c r="A27" s="292"/>
      <c r="B27" s="291" t="e" vm="3">
        <v>#VALUE!</v>
      </c>
      <c r="C27" s="291" t="e" vm="3">
        <v>#VALUE!</v>
      </c>
      <c r="D27" s="213"/>
      <c r="E27" s="191" t="e" vm="3">
        <v>#VALUE!</v>
      </c>
      <c r="F27" s="150" t="e" vm="3">
        <v>#VALUE!</v>
      </c>
      <c r="G27" s="150"/>
      <c r="H27" s="150" t="e" vm="3">
        <v>#VALUE!</v>
      </c>
      <c r="I27" s="214"/>
      <c r="J27" s="215"/>
      <c r="K27" s="212"/>
      <c r="L27" s="212"/>
      <c r="M27" s="190" t="e" vm="3">
        <v>#VALUE!</v>
      </c>
      <c r="N27" s="191"/>
    </row>
    <row r="28" spans="1:15" ht="66" customHeight="1" x14ac:dyDescent="0.25">
      <c r="A28" s="189" t="s">
        <v>258</v>
      </c>
      <c r="B28" s="150" t="s">
        <v>551</v>
      </c>
      <c r="C28" s="150" t="s">
        <v>78</v>
      </c>
      <c r="D28" s="190" t="s">
        <v>259</v>
      </c>
      <c r="E28" s="191" t="s">
        <v>552</v>
      </c>
      <c r="F28" s="150" t="s">
        <v>831</v>
      </c>
      <c r="G28" s="150" t="s">
        <v>370</v>
      </c>
      <c r="H28" s="150" t="s">
        <v>557</v>
      </c>
      <c r="I28" s="190" t="s">
        <v>261</v>
      </c>
      <c r="J28" s="290" t="s">
        <v>554</v>
      </c>
      <c r="K28" s="34" t="s">
        <v>555</v>
      </c>
      <c r="L28" s="150" t="s">
        <v>556</v>
      </c>
      <c r="M28" s="190" t="s">
        <v>744</v>
      </c>
      <c r="N28" s="191" t="s">
        <v>260</v>
      </c>
    </row>
    <row r="29" spans="1:15" ht="23.9" customHeight="1" x14ac:dyDescent="0.25">
      <c r="A29" s="209" cm="1">
        <f t="array" ref="A29:A31">ROW()-ROW(A29:A31)-1</f>
        <v>-1</v>
      </c>
      <c r="B29" s="210"/>
      <c r="C29" s="210"/>
      <c r="D29" s="263"/>
      <c r="E29" s="216"/>
      <c r="F29" s="205"/>
      <c r="G29" s="327"/>
      <c r="H29" s="326"/>
      <c r="I29" s="217" t="str" cm="1">
        <f t="array" ref="I29:I31">IF((G29:G31&lt;&gt;"")*(H29:H31&lt;&gt;""), G29:G31 * H29:H31, "")</f>
        <v/>
      </c>
      <c r="J29" s="201"/>
      <c r="K29" s="151"/>
      <c r="L29" s="151"/>
      <c r="M29" s="217" t="str" cm="1">
        <f t="array" ref="M29:M31">IF((I29:I31&lt;&gt;"")+(J29:J31&lt;&gt;"")+(K29:K31&lt;&gt;"")+(L29:L31&lt;&gt;""), IFERROR(I29:I31*1,0) - (IFERROR(J29:J31*1,0) + IFERROR(K29:K31*1,0) + IFERROR(L29:L31*1,0)),"")</f>
        <v/>
      </c>
      <c r="N29" s="238"/>
    </row>
    <row r="30" spans="1:15" ht="23.9" customHeight="1" x14ac:dyDescent="0.25">
      <c r="A30" s="209">
        <v>-2</v>
      </c>
      <c r="B30" s="210"/>
      <c r="C30" s="210"/>
      <c r="D30" s="263"/>
      <c r="E30" s="216"/>
      <c r="F30" s="205"/>
      <c r="G30" s="327"/>
      <c r="H30" s="326"/>
      <c r="I30" s="217" t="str">
        <v/>
      </c>
      <c r="J30" s="201"/>
      <c r="K30" s="151"/>
      <c r="L30" s="151"/>
      <c r="M30" s="217" t="str">
        <v/>
      </c>
      <c r="N30" s="238"/>
    </row>
    <row r="31" spans="1:15" ht="23.9" customHeight="1" x14ac:dyDescent="0.25">
      <c r="A31" s="209">
        <v>-3</v>
      </c>
      <c r="B31" s="210"/>
      <c r="C31" s="210"/>
      <c r="D31" s="263"/>
      <c r="E31" s="216"/>
      <c r="F31" s="205"/>
      <c r="G31" s="327"/>
      <c r="H31" s="326"/>
      <c r="I31" s="217" t="str">
        <v/>
      </c>
      <c r="J31" s="201"/>
      <c r="K31" s="151"/>
      <c r="L31" s="151"/>
      <c r="M31" s="217" t="str">
        <v/>
      </c>
      <c r="N31" s="238"/>
    </row>
    <row r="32" spans="1:15" ht="23.9" customHeight="1" x14ac:dyDescent="0.25">
      <c r="A32" s="754" t="s">
        <v>136</v>
      </c>
      <c r="B32" s="755"/>
      <c r="C32" s="755"/>
      <c r="D32" s="755"/>
      <c r="E32" s="755"/>
      <c r="F32" s="755"/>
      <c r="G32" s="755"/>
      <c r="H32" s="756"/>
      <c r="I32" s="219">
        <f>SUM(I29:I31)</f>
        <v>0</v>
      </c>
      <c r="J32" s="754" t="s">
        <v>136</v>
      </c>
      <c r="K32" s="755"/>
      <c r="L32" s="756"/>
      <c r="M32" s="219">
        <f>SUM(M29:M31)</f>
        <v>0</v>
      </c>
      <c r="N32" s="218"/>
    </row>
    <row r="33" spans="1:16" ht="9.65" customHeight="1" x14ac:dyDescent="0.25">
      <c r="A33" s="753"/>
      <c r="B33" s="753"/>
      <c r="C33" s="753"/>
      <c r="D33" s="753"/>
      <c r="E33" s="753"/>
      <c r="F33" s="753"/>
      <c r="G33" s="753"/>
      <c r="H33" s="753"/>
      <c r="I33" s="753"/>
      <c r="J33" s="753"/>
      <c r="K33" s="753"/>
      <c r="L33" s="753"/>
      <c r="M33" s="753"/>
      <c r="N33" s="753"/>
    </row>
    <row r="34" spans="1:16" ht="22.4" customHeight="1" x14ac:dyDescent="0.25">
      <c r="A34" s="666" t="s">
        <v>9</v>
      </c>
      <c r="B34" s="666"/>
      <c r="C34" s="667"/>
      <c r="D34" s="668"/>
      <c r="E34" s="669"/>
      <c r="F34" s="670"/>
      <c r="G34" s="740" t="s">
        <v>558</v>
      </c>
      <c r="H34" s="741"/>
      <c r="I34" s="741"/>
      <c r="J34" s="741"/>
      <c r="K34" s="741"/>
      <c r="L34" s="741"/>
      <c r="M34" s="741"/>
      <c r="N34" s="741"/>
    </row>
    <row r="35" spans="1:16" ht="7.4" customHeight="1" x14ac:dyDescent="0.25">
      <c r="A35" s="666"/>
      <c r="B35" s="666"/>
      <c r="C35" s="666"/>
      <c r="D35" s="666"/>
      <c r="E35" s="666"/>
      <c r="F35" s="666"/>
      <c r="G35" s="666"/>
      <c r="H35" s="666"/>
      <c r="I35" s="666"/>
      <c r="J35" s="666"/>
      <c r="K35" s="666"/>
      <c r="L35" s="666"/>
      <c r="M35" s="666"/>
      <c r="N35" s="666"/>
    </row>
    <row r="36" spans="1:16" s="9" customFormat="1" ht="23.9" customHeight="1" x14ac:dyDescent="0.35">
      <c r="A36" s="671" t="s">
        <v>665</v>
      </c>
      <c r="B36" s="672"/>
      <c r="C36" s="672"/>
      <c r="D36" s="672"/>
      <c r="E36" s="672"/>
      <c r="F36" s="672"/>
      <c r="G36" s="672"/>
      <c r="H36" s="672"/>
      <c r="I36" s="673"/>
      <c r="J36" s="673"/>
      <c r="K36" s="673"/>
      <c r="L36" s="673"/>
      <c r="M36" s="673"/>
      <c r="N36" s="673"/>
    </row>
    <row r="37" spans="1:16" s="9" customFormat="1" ht="26.15" customHeight="1" thickBot="1" x14ac:dyDescent="0.4">
      <c r="A37" s="674" t="s">
        <v>262</v>
      </c>
      <c r="B37" s="675"/>
      <c r="C37" s="675"/>
      <c r="D37" s="675"/>
      <c r="E37" s="675"/>
      <c r="F37" s="675"/>
      <c r="G37" s="675"/>
      <c r="H37" s="675"/>
      <c r="I37" s="675"/>
      <c r="J37" s="675"/>
      <c r="K37" s="675"/>
      <c r="L37" s="675"/>
      <c r="M37" s="675"/>
      <c r="N37" s="676"/>
    </row>
    <row r="38" spans="1:16" s="9" customFormat="1" ht="24" customHeight="1" x14ac:dyDescent="0.35">
      <c r="A38" s="663" t="s">
        <v>259</v>
      </c>
      <c r="B38" s="664"/>
      <c r="C38" s="665"/>
      <c r="D38" s="660" t="s">
        <v>844</v>
      </c>
      <c r="E38" s="662"/>
      <c r="F38" s="661"/>
      <c r="G38" s="660" t="s">
        <v>845</v>
      </c>
      <c r="H38" s="662"/>
      <c r="I38" s="661"/>
      <c r="J38" s="660" t="s">
        <v>747</v>
      </c>
      <c r="K38" s="662"/>
      <c r="L38" s="661"/>
      <c r="M38" s="660" t="s">
        <v>136</v>
      </c>
      <c r="N38" s="661"/>
    </row>
    <row r="39" spans="1:16" s="9" customFormat="1" ht="15.75" customHeight="1" x14ac:dyDescent="0.35">
      <c r="A39" s="713" t="str">
        <f>RefMenu!B18</f>
        <v>Analyse diagnostique</v>
      </c>
      <c r="B39" s="714"/>
      <c r="C39" s="715"/>
      <c r="D39" s="692">
        <f>SUMIF(D19:D21,$A39,J19:J21)+SUMIF(D19:D21,$A39,L19:L21)*N(Données_Projet!D24)+SUMIF(D29:D31,$A39,J29:J31)+SUMIF(D29:D31,$A39,L29:L31)*N(Données_Projet!D24)</f>
        <v>0</v>
      </c>
      <c r="E39" s="693"/>
      <c r="F39" s="694"/>
      <c r="G39" s="692">
        <f>SUMIF(D19:D21,$A39,K19:K21)+SUMIF(D19:D21,$A39,L19:L21)*N(Données_Projet!D25)+SUMIF(D29:D31,$A39,K29:K31)+SUMIF(D29:D31,$A39,L29:L31)*N(Données_Projet!D25)</f>
        <v>0</v>
      </c>
      <c r="H39" s="693"/>
      <c r="I39" s="694"/>
      <c r="J39" s="695">
        <f>SUMIF(D19:D21,$A39,M19:M21)+SUMIF(D29:D31,$A39,M29:M31)</f>
        <v>0</v>
      </c>
      <c r="K39" s="696"/>
      <c r="L39" s="697"/>
      <c r="M39" s="695">
        <f>SUM(D39:L39)</f>
        <v>0</v>
      </c>
      <c r="N39" s="697"/>
    </row>
    <row r="40" spans="1:16" s="9" customFormat="1" ht="15.65" customHeight="1" x14ac:dyDescent="0.35">
      <c r="A40" s="713" t="str">
        <f>RefMenu!B19</f>
        <v>Implantation du SGE</v>
      </c>
      <c r="B40" s="714"/>
      <c r="C40" s="715"/>
      <c r="D40" s="692">
        <f>SUMIF(D19:D21,$A40,J19:J21)+SUMIF(D19:D21,$A40,L19:L21)*N(Données_Projet!D24)+SUMIF(D29:D31,$A40,J29:J31)+SUMIF(D29:D31,$A40,L29:L31)*N(Données_Projet!D24)</f>
        <v>0</v>
      </c>
      <c r="E40" s="693"/>
      <c r="F40" s="694"/>
      <c r="G40" s="692">
        <f>SUMIF(D19:D21,$A40,K19:K21)+SUMIF(D19:D21,$A40,L19:L21)*N(Données_Projet!D25)+SUMIF(D29:D31,$A40,K29:K31)+SUMIF(D29:D31,$A40,L29:L31)*N(Données_Projet!D25)</f>
        <v>0</v>
      </c>
      <c r="H40" s="693"/>
      <c r="I40" s="694"/>
      <c r="J40" s="695">
        <f>SUMIF(D19:D21,$A40,M19:M21)+SUMIF(D29:D31,$A40,M29:M31)</f>
        <v>0</v>
      </c>
      <c r="K40" s="696"/>
      <c r="L40" s="697"/>
      <c r="M40" s="695">
        <f t="shared" ref="M40:M43" si="0">SUM(D40:L40)</f>
        <v>0</v>
      </c>
      <c r="N40" s="697"/>
    </row>
    <row r="41" spans="1:16" s="9" customFormat="1" ht="19.399999999999999" customHeight="1" x14ac:dyDescent="0.35">
      <c r="A41" s="713" t="str">
        <f>RefMenu!B20</f>
        <v>Implantation du SIGE</v>
      </c>
      <c r="B41" s="714"/>
      <c r="C41" s="715"/>
      <c r="D41" s="692">
        <f>SUMIF(D19:D21,$A41,J19:J21)+SUMIF(D19:D21,$A41,L19:L21)*N(Données_Projet!D24)+SUMIF(D29:D31,$A41,J29:J31)+SUMIF(D29:D31,$A41,L29:L31)*N(Données_Projet!D24)</f>
        <v>0</v>
      </c>
      <c r="E41" s="693"/>
      <c r="F41" s="694"/>
      <c r="G41" s="692">
        <f>SUMIF(D19:D21,$A41,K19:K21)+SUMIF(D19:D21,$A41,L19:L21)*N(Données_Projet!D25)+SUMIF(D29:D31,$A41,K29:K31)+SUMIF(D29:D31,$A41,L29:L31)*N(Données_Projet!D25)</f>
        <v>0</v>
      </c>
      <c r="H41" s="693"/>
      <c r="I41" s="694"/>
      <c r="J41" s="695">
        <f>SUMIF(D19:D21,$A41,M19:M21)+SUMIF(D29:D31,$A41,M29:M31)</f>
        <v>0</v>
      </c>
      <c r="K41" s="696"/>
      <c r="L41" s="697"/>
      <c r="M41" s="695">
        <f t="shared" si="0"/>
        <v>0</v>
      </c>
      <c r="N41" s="697"/>
    </row>
    <row r="42" spans="1:16" s="9" customFormat="1" ht="19.399999999999999" customHeight="1" x14ac:dyDescent="0.35">
      <c r="A42" s="689" t="str">
        <f>RefMenu!B21</f>
        <v>Consultant de l'énergie</v>
      </c>
      <c r="B42" s="690"/>
      <c r="C42" s="691"/>
      <c r="D42" s="692">
        <f>SUMIF(D19:D21,$A42,J19:J21)+SUMIF(D19:D21,$A42,L19:L21)*N(Données_Projet!D24)+SUMIF(D29:D31,$A42,J29:J31)+SUMIF(D29:D31,$A42,L29:L31)*N(Données_Projet!D24)</f>
        <v>0</v>
      </c>
      <c r="E42" s="693"/>
      <c r="F42" s="694"/>
      <c r="G42" s="692">
        <f>SUMIF(D19:D21,$A42,K19:K21)+SUMIF(D19:D21,$A42,L19:L21)*N(Données_Projet!D25)+SUMIF(D29:D31,$A42,K29:K31)+SUMIF(D29:D31,$A42,L29:L31)*N(Données_Projet!D25)</f>
        <v>0</v>
      </c>
      <c r="H42" s="693"/>
      <c r="I42" s="694"/>
      <c r="J42" s="695">
        <f>SUMIF(D19:D21,$A42,M19:M21)+SUMIF(D29:D31,$A42,M29:M31)</f>
        <v>0</v>
      </c>
      <c r="K42" s="696"/>
      <c r="L42" s="697"/>
      <c r="M42" s="695">
        <f>SUM(D42:L42)</f>
        <v>0</v>
      </c>
      <c r="N42" s="697"/>
    </row>
    <row r="43" spans="1:16" s="9" customFormat="1" ht="19.399999999999999" customHeight="1" x14ac:dyDescent="0.35">
      <c r="A43" s="710" t="str">
        <f>RefMenu!B22</f>
        <v>Mesurage et vérification</v>
      </c>
      <c r="B43" s="711"/>
      <c r="C43" s="712"/>
      <c r="D43" s="707">
        <f>SUMIF(D19:D21,$A43,J19:J21)+SUMIF(D19:D21,$A43,L19:L21)*N(Données_Projet!D24)+SUMIF(D29:D31,$A43,J29:J31)+SUMIF(D29:D31,$A43,L29:L31)*N(Données_Projet!D24)</f>
        <v>0</v>
      </c>
      <c r="E43" s="708"/>
      <c r="F43" s="709"/>
      <c r="G43" s="707">
        <f>SUMIF(D19:D21,$A43,K19:K21)+SUMIF(D19:D21,$A43,L19:L21)*N(Données_Projet!D25)+SUMIF(D29:D31,$A43,K29:K31)+SUMIF(D29:D31,$A43,L29:L31)*N(Données_Projet!D25)</f>
        <v>0</v>
      </c>
      <c r="H43" s="708"/>
      <c r="I43" s="709"/>
      <c r="J43" s="704">
        <f>SUMIF(D19:D21,$A43,M19:M21)+SUMIF(D29:D31,$A43,M29:M31)</f>
        <v>0</v>
      </c>
      <c r="K43" s="706"/>
      <c r="L43" s="705"/>
      <c r="M43" s="704">
        <f t="shared" si="0"/>
        <v>0</v>
      </c>
      <c r="N43" s="705"/>
    </row>
    <row r="44" spans="1:16" s="9" customFormat="1" ht="19.399999999999999" customHeight="1" x14ac:dyDescent="0.35">
      <c r="A44" s="701" t="s">
        <v>136</v>
      </c>
      <c r="B44" s="702"/>
      <c r="C44" s="703"/>
      <c r="D44" s="698">
        <f>SUM(D39:F43)</f>
        <v>0</v>
      </c>
      <c r="E44" s="700"/>
      <c r="F44" s="699"/>
      <c r="G44" s="698">
        <f t="shared" ref="G44" si="1">SUM(G39:I43)</f>
        <v>0</v>
      </c>
      <c r="H44" s="700"/>
      <c r="I44" s="699"/>
      <c r="J44" s="698">
        <f>SUM(J39:L43)</f>
        <v>0</v>
      </c>
      <c r="K44" s="700"/>
      <c r="L44" s="699"/>
      <c r="M44" s="698">
        <f>SUM(M39:N43)</f>
        <v>0</v>
      </c>
      <c r="N44" s="699"/>
    </row>
    <row r="45" spans="1:16" s="9" customFormat="1" ht="19.399999999999999" customHeight="1" x14ac:dyDescent="0.35">
      <c r="A45" s="688" t="s">
        <v>861</v>
      </c>
      <c r="B45" s="688"/>
      <c r="C45" s="688"/>
      <c r="D45" s="688"/>
      <c r="E45" s="688"/>
      <c r="F45" s="688"/>
      <c r="G45" s="688"/>
      <c r="H45" s="688"/>
      <c r="I45" s="688"/>
      <c r="J45" s="688"/>
      <c r="K45" s="688"/>
      <c r="L45" s="688"/>
      <c r="M45" s="688"/>
      <c r="N45" s="688"/>
    </row>
    <row r="46" spans="1:16" s="9" customFormat="1" ht="19.399999999999999" customHeight="1" x14ac:dyDescent="0.3">
      <c r="A46" s="6"/>
      <c r="B46" s="7"/>
      <c r="C46" s="7"/>
      <c r="D46" s="8"/>
      <c r="E46" s="8"/>
      <c r="F46" s="10"/>
      <c r="G46" s="10"/>
      <c r="H46" s="7"/>
      <c r="I46" s="7"/>
      <c r="J46" s="7"/>
      <c r="K46" s="7"/>
      <c r="L46" s="7"/>
      <c r="M46" s="7"/>
      <c r="N46" s="8"/>
    </row>
    <row r="47" spans="1:16" s="9" customFormat="1" ht="17.5" customHeight="1" x14ac:dyDescent="0.3">
      <c r="A47" s="6"/>
      <c r="B47" s="7"/>
      <c r="C47" s="7"/>
      <c r="D47" s="8"/>
      <c r="E47" s="8"/>
      <c r="F47" s="10"/>
      <c r="G47" s="10"/>
      <c r="H47" s="7"/>
      <c r="I47" s="7"/>
      <c r="J47" s="7"/>
      <c r="K47" s="7"/>
      <c r="L47" s="7"/>
      <c r="M47" s="7"/>
      <c r="N47" s="8"/>
    </row>
    <row r="48" spans="1:16" s="9" customFormat="1" ht="23.9" customHeight="1" x14ac:dyDescent="0.3">
      <c r="A48" s="6"/>
      <c r="B48" s="7"/>
      <c r="C48" s="7"/>
      <c r="D48" s="8"/>
      <c r="E48" s="8"/>
      <c r="F48" s="10"/>
      <c r="G48" s="10"/>
      <c r="H48" s="7"/>
      <c r="I48" s="7"/>
      <c r="J48" s="7"/>
      <c r="K48" s="7"/>
      <c r="L48" s="7"/>
      <c r="M48" s="7"/>
      <c r="N48" s="8"/>
      <c r="P48" s="14"/>
    </row>
    <row r="49" spans="1:16" s="9" customFormat="1" ht="19.5" customHeight="1" x14ac:dyDescent="0.3">
      <c r="A49" s="6"/>
      <c r="B49" s="7"/>
      <c r="C49" s="7"/>
      <c r="D49" s="8"/>
      <c r="E49" s="8"/>
      <c r="F49" s="10"/>
      <c r="G49" s="10"/>
      <c r="H49" s="7"/>
      <c r="I49" s="7"/>
      <c r="J49" s="7"/>
      <c r="K49" s="7"/>
      <c r="L49" s="7"/>
      <c r="M49" s="7"/>
      <c r="N49" s="8"/>
      <c r="P49" s="14"/>
    </row>
    <row r="50" spans="1:16" s="9" customFormat="1" ht="19.5" customHeight="1" x14ac:dyDescent="0.3">
      <c r="A50" s="6"/>
      <c r="B50" s="7"/>
      <c r="C50" s="7"/>
      <c r="D50" s="8"/>
      <c r="E50" s="8"/>
      <c r="F50" s="10"/>
      <c r="G50" s="10"/>
      <c r="H50" s="7"/>
      <c r="I50" s="7"/>
      <c r="J50" s="7"/>
      <c r="K50" s="7"/>
      <c r="L50" s="7"/>
      <c r="M50" s="7"/>
      <c r="N50" s="8"/>
      <c r="P50" s="14"/>
    </row>
    <row r="51" spans="1:16" s="9" customFormat="1" ht="19.5" customHeight="1" x14ac:dyDescent="0.3">
      <c r="A51" s="6"/>
      <c r="B51" s="7"/>
      <c r="C51" s="7"/>
      <c r="D51" s="8"/>
      <c r="E51" s="8"/>
      <c r="F51" s="10"/>
      <c r="G51" s="10"/>
      <c r="H51" s="7"/>
      <c r="I51" s="7"/>
      <c r="J51" s="7"/>
      <c r="K51" s="7"/>
      <c r="L51" s="7"/>
      <c r="M51" s="7"/>
      <c r="N51" s="8"/>
      <c r="P51" s="14"/>
    </row>
  </sheetData>
  <sheetProtection password="E9A8" sheet="1" formatRows="0" insertRows="0"/>
  <mergeCells count="88">
    <mergeCell ref="A5:F5"/>
    <mergeCell ref="A6:F6"/>
    <mergeCell ref="J7:L7"/>
    <mergeCell ref="M7:N8"/>
    <mergeCell ref="G5:I5"/>
    <mergeCell ref="J5:L5"/>
    <mergeCell ref="M5:N6"/>
    <mergeCell ref="G6:I6"/>
    <mergeCell ref="J6:L6"/>
    <mergeCell ref="J8:L8"/>
    <mergeCell ref="G7:I7"/>
    <mergeCell ref="G8:I8"/>
    <mergeCell ref="A7:F7"/>
    <mergeCell ref="A8:F8"/>
    <mergeCell ref="A1:N1"/>
    <mergeCell ref="A2:D2"/>
    <mergeCell ref="E2:N2"/>
    <mergeCell ref="A3:N3"/>
    <mergeCell ref="A4:N4"/>
    <mergeCell ref="A9:N9"/>
    <mergeCell ref="A10:I12"/>
    <mergeCell ref="J10:J12"/>
    <mergeCell ref="K10:N10"/>
    <mergeCell ref="K11:L11"/>
    <mergeCell ref="M11:N11"/>
    <mergeCell ref="K12:L12"/>
    <mergeCell ref="M12:N12"/>
    <mergeCell ref="A13:N13"/>
    <mergeCell ref="A14:N14"/>
    <mergeCell ref="A15:D16"/>
    <mergeCell ref="E15:I15"/>
    <mergeCell ref="J15:M15"/>
    <mergeCell ref="E16:I16"/>
    <mergeCell ref="J16:M16"/>
    <mergeCell ref="A22:H22"/>
    <mergeCell ref="J22:L22"/>
    <mergeCell ref="A23:N23"/>
    <mergeCell ref="A24:N24"/>
    <mergeCell ref="A25:D26"/>
    <mergeCell ref="E25:I25"/>
    <mergeCell ref="J25:M25"/>
    <mergeCell ref="E26:I26"/>
    <mergeCell ref="J26:M26"/>
    <mergeCell ref="A32:H32"/>
    <mergeCell ref="J32:L32"/>
    <mergeCell ref="A33:N33"/>
    <mergeCell ref="A34:C34"/>
    <mergeCell ref="D34:F34"/>
    <mergeCell ref="G34:N34"/>
    <mergeCell ref="A35:N35"/>
    <mergeCell ref="A36:N36"/>
    <mergeCell ref="A37:N37"/>
    <mergeCell ref="A38:C38"/>
    <mergeCell ref="D38:F38"/>
    <mergeCell ref="G38:I38"/>
    <mergeCell ref="J38:L38"/>
    <mergeCell ref="M38:N38"/>
    <mergeCell ref="A40:C40"/>
    <mergeCell ref="D40:F40"/>
    <mergeCell ref="G40:I40"/>
    <mergeCell ref="J40:L40"/>
    <mergeCell ref="M40:N40"/>
    <mergeCell ref="A39:C39"/>
    <mergeCell ref="D39:F39"/>
    <mergeCell ref="G39:I39"/>
    <mergeCell ref="J39:L39"/>
    <mergeCell ref="M39:N39"/>
    <mergeCell ref="A42:C42"/>
    <mergeCell ref="D42:F42"/>
    <mergeCell ref="G42:I42"/>
    <mergeCell ref="J42:L42"/>
    <mergeCell ref="M42:N42"/>
    <mergeCell ref="A41:C41"/>
    <mergeCell ref="D41:F41"/>
    <mergeCell ref="G41:I41"/>
    <mergeCell ref="J41:L41"/>
    <mergeCell ref="M41:N41"/>
    <mergeCell ref="A45:N45"/>
    <mergeCell ref="A43:C43"/>
    <mergeCell ref="D43:F43"/>
    <mergeCell ref="G43:I43"/>
    <mergeCell ref="J43:L43"/>
    <mergeCell ref="M43:N43"/>
    <mergeCell ref="A44:C44"/>
    <mergeCell ref="D44:F44"/>
    <mergeCell ref="G44:I44"/>
    <mergeCell ref="J44:L44"/>
    <mergeCell ref="M44:N44"/>
  </mergeCells>
  <conditionalFormatting sqref="B19:C21 E19:H21 B29:C31 E29:H31 N29:N31">
    <cfRule type="expression" dxfId="237" priority="8">
      <formula>B19=""</formula>
    </cfRule>
  </conditionalFormatting>
  <conditionalFormatting sqref="D19:D21 D29:D31">
    <cfRule type="expression" dxfId="236" priority="3">
      <formula>AND(G19="",H19="",J19="",K19="",L19="")</formula>
    </cfRule>
    <cfRule type="expression" dxfId="235" priority="16">
      <formula>AND(I19&lt;&gt;0,D19="")</formula>
    </cfRule>
  </conditionalFormatting>
  <conditionalFormatting sqref="D34:F34">
    <cfRule type="expression" dxfId="234" priority="19">
      <formula>$D$34 =""</formula>
    </cfRule>
  </conditionalFormatting>
  <conditionalFormatting sqref="F19:F21">
    <cfRule type="containsBlanks" priority="20" stopIfTrue="1">
      <formula>LEN(TRIM(F19))=0</formula>
    </cfRule>
    <cfRule type="cellIs" dxfId="233" priority="21" operator="greaterThan">
      <formula>$M$12</formula>
    </cfRule>
    <cfRule type="cellIs" dxfId="232" priority="22" operator="lessThan">
      <formula>$K$12</formula>
    </cfRule>
  </conditionalFormatting>
  <conditionalFormatting sqref="F29:F31">
    <cfRule type="containsBlanks" priority="9" stopIfTrue="1">
      <formula>LEN(TRIM(F29))=0</formula>
    </cfRule>
    <cfRule type="cellIs" dxfId="231" priority="10" operator="greaterThan">
      <formula>$M$12</formula>
    </cfRule>
    <cfRule type="cellIs" dxfId="230" priority="14" operator="lessThan">
      <formula>$K$12</formula>
    </cfRule>
  </conditionalFormatting>
  <conditionalFormatting sqref="G19:M21 G29:M31 I32 M32 D39:N44">
    <cfRule type="cellIs" dxfId="229" priority="17" operator="lessThan">
      <formula>0</formula>
    </cfRule>
  </conditionalFormatting>
  <conditionalFormatting sqref="I22">
    <cfRule type="cellIs" dxfId="228" priority="2" operator="lessThan">
      <formula>0</formula>
    </cfRule>
  </conditionalFormatting>
  <conditionalFormatting sqref="J18:J19 K19:L19 J20:L21 J29:L31 N19:N21">
    <cfRule type="containsBlanks" dxfId="227" priority="18">
      <formula>LEN(TRIM(J18))=0</formula>
    </cfRule>
  </conditionalFormatting>
  <conditionalFormatting sqref="J28:K28">
    <cfRule type="containsBlanks" dxfId="226" priority="11">
      <formula>LEN(TRIM(J28))=0</formula>
    </cfRule>
  </conditionalFormatting>
  <conditionalFormatting sqref="K18">
    <cfRule type="containsBlanks" dxfId="225" priority="13">
      <formula>LEN(TRIM(K18))=0</formula>
    </cfRule>
  </conditionalFormatting>
  <conditionalFormatting sqref="M12">
    <cfRule type="expression" dxfId="224" priority="4">
      <formula>M12=""</formula>
    </cfRule>
    <cfRule type="containsBlanks" priority="5" stopIfTrue="1">
      <formula>LEN(TRIM(M12))=0</formula>
    </cfRule>
    <cfRule type="cellIs" dxfId="223" priority="6" operator="greaterThan">
      <formula>$M$7</formula>
    </cfRule>
    <cfRule type="cellIs" dxfId="222" priority="7" operator="lessThan">
      <formula>$K$12</formula>
    </cfRule>
  </conditionalFormatting>
  <conditionalFormatting sqref="M19:M21 M29:M31">
    <cfRule type="cellIs" dxfId="221" priority="15" operator="equal">
      <formula>0</formula>
    </cfRule>
  </conditionalFormatting>
  <conditionalFormatting sqref="M22">
    <cfRule type="cellIs" dxfId="220" priority="1" operator="lessThan">
      <formula>0</formula>
    </cfRule>
  </conditionalFormatting>
  <dataValidations count="13">
    <dataValidation showInputMessage="1" showErrorMessage="1" sqref="I19" xr:uid="{0EF1C1F3-D3BA-4A2E-BB30-F231465CEE39}"/>
    <dataValidation allowBlank="1" showInputMessage="1" showErrorMessage="1" promptTitle="Note :" prompt="Coût relatif au SGE concernant des sources d'énergie autres que l'électricité ou le gaz naturel ou coût ne concernant pas le SGE." sqref="M27 M17" xr:uid="{5540F204-23F3-4991-AF3A-A9C782E0DF71}"/>
    <dataValidation allowBlank="1" showInputMessage="1" showErrorMessage="1" promptTitle="Note :" prompt="Séparer le coût total (colonne I) en coût concernant l'électricité uniquement (J), coût concernant le gaz naturel uniquement (K) et coût commun à l'électricité et au gaz naturel (L).  Tout coût résiduel apparaîtra dans coût non-admisssible (colonne M)." sqref="J15:M15 J25:M25" xr:uid="{62C49EF5-73A0-4E64-A376-71AC31164F60}"/>
    <dataValidation allowBlank="1" showInputMessage="1" showErrorMessage="1" promptTitle="Note :" prompt="Nom et fonction de l'employé.  S'il s'agit plutôt d'une réquisition interne, détailler le type d'équipement concerné." sqref="B27" xr:uid="{566E4040-4E0F-459D-8354-077E4543C942}"/>
    <dataValidation allowBlank="1" showInputMessage="1" showErrorMessage="1" promptTitle="Note :" prompt="Description des travaux réalisés ou des équipements réquisitionnés" sqref="C27" xr:uid="{8161BAE0-0625-4226-928B-105194A5195A}"/>
    <dataValidation allowBlank="1" showInputMessage="1" showErrorMessage="1" promptTitle="Note :" prompt="Numéro du bon de travail ou de réquisition interne" sqref="E27" xr:uid="{1B2BFFDC-98FE-4511-AC41-1C69D34AC2E5}"/>
    <dataValidation allowBlank="1" showInputMessage="1" showErrorMessage="1" promptTitle="Note :" prompt="Dates de début et de fin des travaux ou date de réquisition interne" sqref="F27" xr:uid="{659437E0-E3E6-4228-AD5E-62DAF4D74170}"/>
    <dataValidation allowBlank="1" showInputMessage="1" showErrorMessage="1" promptTitle="Note :" prompt="Montant indiqué dans la facture. Si la devise n'est pas en dollars canadiens, indiquer le taux de change dans la colonne à cet effet et indiquer la devise dans la colonne commentaires." sqref="G17" xr:uid="{FB6074EE-AB4D-48CE-93EA-FAB8DF2B7291}"/>
    <dataValidation allowBlank="1" showInputMessage="1" showErrorMessage="1" promptTitle="Note :" prompt="Si la facture est en dollars canadiens, inscrire 1._x000a_Si la facture n'est pas en dollars canadiens, indiquer le taux de change de la Banque du Canada à la date de la facture en $ CA / devise." sqref="H17" xr:uid="{3E3C9E15-A2D8-46DB-B40D-FDAC97A6578A}"/>
    <dataValidation showInputMessage="1" showErrorMessage="1" promptTitle="Note :" prompt="Le taux horaire ($ CA) est le taux officiel déterminé par le contrôleur financier de l'organisation.  Le coût unitaire est le coût par item réquisitionné." sqref="H27" xr:uid="{62C0FD54-63B1-43E7-BA93-EA57654A834B}"/>
    <dataValidation allowBlank="1" showInputMessage="1" showErrorMessage="1" promptTitle="Note :" prompt="Coûts relatifs au SGE pour d'autres sources d'énergies ou qui non pas relatif au SGE." sqref="N17 N27" xr:uid="{CA30C221-EDAA-4E79-8FE5-CA26DEBE478F}"/>
    <dataValidation type="custom" allowBlank="1" showInputMessage="1" showErrorMessage="1" sqref="G19:H21 G29:H31" xr:uid="{3F248F3E-3160-4CA3-9121-5BF1986F7EBD}">
      <formula1>ISNUMBER(G19:H21)</formula1>
    </dataValidation>
    <dataValidation type="custom" allowBlank="1" showInputMessage="1" showErrorMessage="1" sqref="J19:L21 J29:L31" xr:uid="{3C9C4F80-198B-498E-B9F5-243AA4E2CE68}">
      <formula1>ISNUMBER(J19:L21)</formula1>
    </dataValidation>
  </dataValidations>
  <pageMargins left="0.511811023622047" right="0.511811023622047" top="0.19685039370078741" bottom="0.511811023622047" header="0.31496062992126" footer="0.31496062992126"/>
  <pageSetup paperSize="5" fitToHeight="0" orientation="landscape" r:id="rId1"/>
  <headerFooter>
    <oddFooter>&amp;L&amp;"Arial,Normal"&amp;6Mois 27 : Rapport de dépenses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D2FF58C1-A802-486B-83DE-28CC23BE5AF8}">
          <x14:formula1>
            <xm:f>RefMenu!$C$12:$C$15</xm:f>
          </x14:formula1>
          <xm:sqref>D29:D31</xm:sqref>
        </x14:dataValidation>
        <x14:dataValidation type="list" allowBlank="1" showInputMessage="1" showErrorMessage="1" xr:uid="{87ACDFE2-0896-4758-ADE0-D317D64FF26F}">
          <x14:formula1>
            <xm:f>RefMenu!$B$18:$B$22</xm:f>
          </x14:formula1>
          <xm:sqref>D19:D21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40E5-AAB9-4BB3-AE6E-2A3D9BF89092}">
  <sheetPr>
    <tabColor rgb="FFFFE593"/>
    <pageSetUpPr fitToPage="1"/>
  </sheetPr>
  <dimension ref="A1:I222"/>
  <sheetViews>
    <sheetView showGridLines="0" view="pageLayout" zoomScaleNormal="40" workbookViewId="0">
      <selection activeCell="C23" sqref="C23:D23"/>
    </sheetView>
  </sheetViews>
  <sheetFormatPr baseColWidth="10" defaultColWidth="11.54296875" defaultRowHeight="14.5" x14ac:dyDescent="0.35"/>
  <cols>
    <col min="1" max="1" width="3.54296875" style="85" customWidth="1"/>
    <col min="2" max="2" width="28.81640625" customWidth="1"/>
    <col min="3" max="3" width="36.1796875" customWidth="1"/>
    <col min="4" max="4" width="29.81640625" customWidth="1"/>
    <col min="5" max="6" width="19" customWidth="1"/>
    <col min="7" max="7" width="9.54296875" customWidth="1"/>
    <col min="8" max="8" width="9.81640625" customWidth="1"/>
    <col min="9" max="9" width="9.453125" customWidth="1"/>
  </cols>
  <sheetData>
    <row r="1" spans="1:9" x14ac:dyDescent="0.35">
      <c r="A1" s="1010"/>
      <c r="B1" s="1010"/>
      <c r="C1" s="1010"/>
      <c r="D1" s="1010"/>
      <c r="E1" s="1010"/>
      <c r="F1" s="1010"/>
      <c r="G1" s="1010"/>
      <c r="H1" s="1010"/>
      <c r="I1" s="1010"/>
    </row>
    <row r="2" spans="1:9" ht="29.15" customHeight="1" x14ac:dyDescent="0.35">
      <c r="A2" s="1010" t="e" vm="1">
        <v>#VALUE!</v>
      </c>
      <c r="B2" s="1010"/>
      <c r="C2" s="1010"/>
      <c r="D2" s="459" t="s">
        <v>881</v>
      </c>
      <c r="E2" s="460"/>
      <c r="F2" s="460"/>
      <c r="G2" s="460"/>
      <c r="H2" s="460"/>
      <c r="I2" s="460"/>
    </row>
    <row r="3" spans="1:9" x14ac:dyDescent="0.35">
      <c r="A3" s="1010"/>
      <c r="B3" s="1010"/>
      <c r="C3" s="1010"/>
      <c r="D3" s="1010"/>
      <c r="E3" s="1010"/>
      <c r="F3" s="1010"/>
      <c r="G3" s="1010"/>
      <c r="H3" s="1010"/>
      <c r="I3" s="1010"/>
    </row>
    <row r="4" spans="1:9" ht="22.4" customHeight="1" thickBot="1" x14ac:dyDescent="0.4">
      <c r="A4" s="481" t="s">
        <v>248</v>
      </c>
      <c r="B4" s="481"/>
      <c r="C4" s="481"/>
      <c r="D4" s="481"/>
      <c r="E4" s="481"/>
      <c r="F4" s="481"/>
      <c r="G4" s="481"/>
      <c r="H4" s="481"/>
      <c r="I4" s="481"/>
    </row>
    <row r="5" spans="1:9" ht="12.25" customHeight="1" x14ac:dyDescent="0.35">
      <c r="A5" s="514" t="s">
        <v>249</v>
      </c>
      <c r="B5" s="515"/>
      <c r="C5" s="516"/>
      <c r="D5" s="167" t="s">
        <v>250</v>
      </c>
      <c r="E5" s="542" t="s">
        <v>692</v>
      </c>
      <c r="F5" s="543"/>
      <c r="G5" s="508" t="s">
        <v>871</v>
      </c>
      <c r="H5" s="509"/>
      <c r="I5" s="510"/>
    </row>
    <row r="6" spans="1:9" ht="19.399999999999999" customHeight="1" x14ac:dyDescent="0.35">
      <c r="A6" s="467">
        <f xml:space="preserve"> NomEntreprise</f>
        <v>0</v>
      </c>
      <c r="B6" s="468"/>
      <c r="C6" s="469"/>
      <c r="D6" s="182">
        <f xml:space="preserve"> NEQ</f>
        <v>0</v>
      </c>
      <c r="E6" s="538">
        <f xml:space="preserve"> NoProjetHQ</f>
        <v>0</v>
      </c>
      <c r="F6" s="539"/>
      <c r="G6" s="511"/>
      <c r="H6" s="512"/>
      <c r="I6" s="513"/>
    </row>
    <row r="7" spans="1:9" ht="12.25" customHeight="1" x14ac:dyDescent="0.35">
      <c r="A7" s="505" t="s">
        <v>251</v>
      </c>
      <c r="B7" s="506"/>
      <c r="C7" s="507"/>
      <c r="D7" s="168" t="s">
        <v>255</v>
      </c>
      <c r="E7" s="502" t="s">
        <v>693</v>
      </c>
      <c r="F7" s="503"/>
      <c r="G7" s="601" t="str">
        <f>IF(DateDemarrage&lt;&gt;0, EDATE(DateDemarrage, 39), "")</f>
        <v/>
      </c>
      <c r="H7" s="770"/>
      <c r="I7" s="602"/>
    </row>
    <row r="8" spans="1:9" ht="19.399999999999999" customHeight="1" x14ac:dyDescent="0.35">
      <c r="A8" s="467">
        <f xml:space="preserve"> NomUsine</f>
        <v>0</v>
      </c>
      <c r="B8" s="468"/>
      <c r="C8" s="469"/>
      <c r="D8" s="183">
        <f xml:space="preserve"> DateDemarrage</f>
        <v>0</v>
      </c>
      <c r="E8" s="452">
        <f xml:space="preserve"> NoProjetEnergir</f>
        <v>0</v>
      </c>
      <c r="F8" s="504"/>
      <c r="G8" s="603"/>
      <c r="H8" s="771"/>
      <c r="I8" s="604"/>
    </row>
    <row r="9" spans="1:9" ht="7.4" customHeight="1" x14ac:dyDescent="0.35">
      <c r="A9" s="789"/>
      <c r="B9" s="789"/>
      <c r="C9" s="789"/>
      <c r="D9" s="789"/>
      <c r="E9" s="789"/>
      <c r="F9" s="789"/>
      <c r="G9" s="789"/>
      <c r="H9" s="789"/>
      <c r="I9" s="789"/>
    </row>
    <row r="10" spans="1:9" ht="22.5" customHeight="1" x14ac:dyDescent="0.35">
      <c r="A10" s="764" t="s">
        <v>477</v>
      </c>
      <c r="B10" s="765"/>
      <c r="C10" s="765"/>
      <c r="D10" s="766"/>
      <c r="E10" s="607"/>
      <c r="F10" s="608"/>
      <c r="G10" s="935"/>
      <c r="H10" s="935"/>
      <c r="I10" s="935"/>
    </row>
    <row r="11" spans="1:9" ht="7.4" customHeight="1" x14ac:dyDescent="0.35">
      <c r="A11" s="804"/>
      <c r="B11" s="804"/>
      <c r="C11" s="804"/>
      <c r="D11" s="804"/>
      <c r="E11" s="804"/>
      <c r="F11" s="804"/>
      <c r="G11" s="804"/>
      <c r="H11" s="804"/>
      <c r="I11" s="804"/>
    </row>
    <row r="12" spans="1:9" ht="26.15" customHeight="1" x14ac:dyDescent="0.35">
      <c r="A12" s="767" t="s">
        <v>230</v>
      </c>
      <c r="B12" s="767"/>
      <c r="C12" s="767"/>
      <c r="D12" s="767"/>
      <c r="E12" s="767"/>
      <c r="F12" s="767"/>
      <c r="G12" s="767"/>
      <c r="H12" s="767"/>
      <c r="I12" s="767"/>
    </row>
    <row r="13" spans="1:9" ht="26.15" customHeight="1" x14ac:dyDescent="0.35">
      <c r="A13" s="562" t="s">
        <v>232</v>
      </c>
      <c r="B13" s="562"/>
      <c r="C13" s="562"/>
      <c r="D13" s="562"/>
      <c r="E13" s="562"/>
      <c r="F13" s="562"/>
      <c r="G13" s="562"/>
      <c r="H13" s="562"/>
      <c r="I13" s="562"/>
    </row>
    <row r="14" spans="1:9" ht="18.649999999999999" customHeight="1" x14ac:dyDescent="0.35">
      <c r="A14" s="825" t="s">
        <v>163</v>
      </c>
      <c r="B14" s="825"/>
      <c r="C14" s="825"/>
      <c r="D14" s="825"/>
      <c r="E14" s="825"/>
      <c r="F14" s="825"/>
      <c r="G14" s="825"/>
      <c r="H14" s="825"/>
      <c r="I14" s="825"/>
    </row>
    <row r="15" spans="1:9" ht="16.5" customHeight="1" x14ac:dyDescent="0.35">
      <c r="A15" s="519" t="s">
        <v>10</v>
      </c>
      <c r="B15" s="571"/>
      <c r="C15" s="779"/>
      <c r="D15" s="519" t="s">
        <v>645</v>
      </c>
      <c r="E15" s="768" t="s">
        <v>221</v>
      </c>
      <c r="F15" s="769"/>
      <c r="G15" s="768" t="s">
        <v>11</v>
      </c>
      <c r="H15" s="772"/>
      <c r="I15" s="769"/>
    </row>
    <row r="16" spans="1:9" ht="36" customHeight="1" x14ac:dyDescent="0.35">
      <c r="A16" s="611"/>
      <c r="B16" s="612"/>
      <c r="C16" s="780"/>
      <c r="D16" s="519"/>
      <c r="E16" s="59" t="s">
        <v>12</v>
      </c>
      <c r="F16" s="70" t="s">
        <v>13</v>
      </c>
      <c r="G16" s="57" t="s">
        <v>147</v>
      </c>
      <c r="H16" s="58" t="s">
        <v>146</v>
      </c>
      <c r="I16" s="70" t="s">
        <v>145</v>
      </c>
    </row>
    <row r="17" spans="1:9" ht="48.65" customHeight="1" x14ac:dyDescent="0.35">
      <c r="A17" s="79" t="s">
        <v>14</v>
      </c>
      <c r="B17" s="781" t="s">
        <v>597</v>
      </c>
      <c r="C17" s="782"/>
      <c r="D17" s="71" t="s">
        <v>756</v>
      </c>
      <c r="E17" s="88"/>
      <c r="F17" s="88"/>
      <c r="G17" s="72" t="s">
        <v>26</v>
      </c>
      <c r="H17" s="72" t="s">
        <v>27</v>
      </c>
      <c r="I17" s="72" t="s">
        <v>213</v>
      </c>
    </row>
    <row r="18" spans="1:9" ht="3.65" customHeight="1" x14ac:dyDescent="0.35">
      <c r="A18" s="1000"/>
      <c r="B18" s="1000"/>
      <c r="C18" s="1000"/>
      <c r="D18" s="1000"/>
      <c r="E18" s="1000"/>
      <c r="F18" s="1000"/>
      <c r="G18" s="1000"/>
      <c r="H18" s="1000"/>
      <c r="I18" s="1000"/>
    </row>
    <row r="19" spans="1:9" ht="3.65" customHeight="1" x14ac:dyDescent="0.35">
      <c r="A19" s="1001"/>
      <c r="B19" s="1001"/>
      <c r="C19" s="1001"/>
      <c r="D19" s="1001"/>
      <c r="E19" s="1001"/>
      <c r="F19" s="1001"/>
      <c r="G19" s="1001"/>
      <c r="H19" s="1001"/>
      <c r="I19" s="1001"/>
    </row>
    <row r="20" spans="1:9" ht="18.649999999999999" customHeight="1" x14ac:dyDescent="0.35">
      <c r="A20" s="825" t="s">
        <v>164</v>
      </c>
      <c r="B20" s="825"/>
      <c r="C20" s="825"/>
      <c r="D20" s="825"/>
      <c r="E20" s="825"/>
      <c r="F20" s="825"/>
      <c r="G20" s="825"/>
      <c r="H20" s="825"/>
      <c r="I20" s="825"/>
    </row>
    <row r="21" spans="1:9" ht="43.4" customHeight="1" x14ac:dyDescent="0.35">
      <c r="A21" s="80" t="s">
        <v>14</v>
      </c>
      <c r="B21" s="550" t="s">
        <v>233</v>
      </c>
      <c r="C21" s="551"/>
      <c r="D21" s="67" t="s">
        <v>757</v>
      </c>
      <c r="E21" s="86"/>
      <c r="F21" s="86"/>
      <c r="G21" s="73" t="s">
        <v>28</v>
      </c>
      <c r="H21" s="73" t="s">
        <v>29</v>
      </c>
      <c r="I21" s="73" t="s">
        <v>213</v>
      </c>
    </row>
    <row r="22" spans="1:9" ht="43.4" customHeight="1" x14ac:dyDescent="0.35">
      <c r="A22" s="81" t="s">
        <v>30</v>
      </c>
      <c r="B22" s="787" t="s">
        <v>304</v>
      </c>
      <c r="C22" s="788"/>
      <c r="D22" s="67" t="s">
        <v>757</v>
      </c>
      <c r="E22" s="87"/>
      <c r="F22" s="87"/>
      <c r="G22" s="74" t="s">
        <v>28</v>
      </c>
      <c r="H22" s="74" t="s">
        <v>29</v>
      </c>
      <c r="I22" s="74" t="s">
        <v>213</v>
      </c>
    </row>
    <row r="23" spans="1:9" ht="60.65" customHeight="1" x14ac:dyDescent="0.35">
      <c r="A23" s="79" t="s">
        <v>31</v>
      </c>
      <c r="B23" s="78" t="s">
        <v>235</v>
      </c>
      <c r="C23" s="1013" t="s">
        <v>234</v>
      </c>
      <c r="D23" s="1013"/>
      <c r="E23" s="88"/>
      <c r="F23" s="88"/>
      <c r="G23" s="72" t="s">
        <v>28</v>
      </c>
      <c r="H23" s="72" t="s">
        <v>29</v>
      </c>
      <c r="I23" s="72" t="s">
        <v>213</v>
      </c>
    </row>
    <row r="24" spans="1:9" ht="3.65" customHeight="1" x14ac:dyDescent="0.35">
      <c r="A24" s="1000"/>
      <c r="B24" s="1000"/>
      <c r="C24" s="1000"/>
      <c r="D24" s="1000"/>
      <c r="E24" s="1000"/>
      <c r="F24" s="1000"/>
      <c r="G24" s="1000"/>
      <c r="H24" s="1000"/>
      <c r="I24" s="1000"/>
    </row>
    <row r="25" spans="1:9" ht="17.25" customHeight="1" x14ac:dyDescent="0.35">
      <c r="A25" s="1001"/>
      <c r="B25" s="1001"/>
      <c r="C25" s="1001"/>
      <c r="D25" s="1001"/>
      <c r="E25" s="1001"/>
      <c r="F25" s="1001"/>
      <c r="G25" s="1001"/>
      <c r="H25" s="1001"/>
      <c r="I25" s="1001"/>
    </row>
    <row r="26" spans="1:9" ht="25.4" customHeight="1" x14ac:dyDescent="0.35">
      <c r="A26" s="825" t="s">
        <v>604</v>
      </c>
      <c r="B26" s="825"/>
      <c r="C26" s="825"/>
      <c r="D26" s="825"/>
      <c r="E26" s="314" t="s">
        <v>12</v>
      </c>
      <c r="F26" s="314" t="s">
        <v>13</v>
      </c>
      <c r="G26" s="314" t="s">
        <v>147</v>
      </c>
      <c r="H26" s="314" t="s">
        <v>146</v>
      </c>
      <c r="I26" s="314" t="s">
        <v>145</v>
      </c>
    </row>
    <row r="27" spans="1:9" ht="76.400000000000006" customHeight="1" x14ac:dyDescent="0.35">
      <c r="A27" s="80" t="s">
        <v>14</v>
      </c>
      <c r="B27" s="75" t="s">
        <v>615</v>
      </c>
      <c r="C27" s="773" t="s">
        <v>443</v>
      </c>
      <c r="D27" s="774"/>
      <c r="E27" s="86"/>
      <c r="F27" s="86"/>
      <c r="G27" s="73" t="s">
        <v>32</v>
      </c>
      <c r="H27" s="73" t="s">
        <v>33</v>
      </c>
      <c r="I27" s="109" t="s">
        <v>1</v>
      </c>
    </row>
    <row r="28" spans="1:9" ht="85.75" customHeight="1" x14ac:dyDescent="0.35">
      <c r="A28" s="81" t="s">
        <v>30</v>
      </c>
      <c r="B28" s="69" t="s">
        <v>606</v>
      </c>
      <c r="C28" s="619" t="s">
        <v>443</v>
      </c>
      <c r="D28" s="621"/>
      <c r="E28" s="87"/>
      <c r="F28" s="89"/>
      <c r="G28" s="74" t="s">
        <v>32</v>
      </c>
      <c r="H28" s="74" t="s">
        <v>33</v>
      </c>
      <c r="I28" s="74" t="s">
        <v>213</v>
      </c>
    </row>
    <row r="29" spans="1:9" ht="68.5" customHeight="1" x14ac:dyDescent="0.35">
      <c r="A29" s="81" t="s">
        <v>31</v>
      </c>
      <c r="B29" s="122" t="s">
        <v>607</v>
      </c>
      <c r="C29" s="619" t="s">
        <v>443</v>
      </c>
      <c r="D29" s="621"/>
      <c r="E29" s="89"/>
      <c r="F29" s="89"/>
      <c r="G29" s="74" t="s">
        <v>32</v>
      </c>
      <c r="H29" s="74" t="s">
        <v>33</v>
      </c>
      <c r="I29" s="74" t="s">
        <v>213</v>
      </c>
    </row>
    <row r="30" spans="1:9" ht="161.5" customHeight="1" x14ac:dyDescent="0.35">
      <c r="A30" s="81" t="s">
        <v>34</v>
      </c>
      <c r="B30" s="122" t="s">
        <v>626</v>
      </c>
      <c r="C30" s="619" t="s">
        <v>443</v>
      </c>
      <c r="D30" s="621"/>
      <c r="E30" s="89"/>
      <c r="F30" s="89"/>
      <c r="G30" s="74" t="s">
        <v>32</v>
      </c>
      <c r="H30" s="74" t="s">
        <v>33</v>
      </c>
      <c r="I30" s="74" t="s">
        <v>213</v>
      </c>
    </row>
    <row r="31" spans="1:9" ht="149.5" customHeight="1" x14ac:dyDescent="0.35">
      <c r="A31" s="81" t="s">
        <v>35</v>
      </c>
      <c r="B31" s="122" t="s">
        <v>627</v>
      </c>
      <c r="C31" s="619" t="s">
        <v>443</v>
      </c>
      <c r="D31" s="621"/>
      <c r="E31" s="89"/>
      <c r="F31" s="89"/>
      <c r="G31" s="74" t="s">
        <v>32</v>
      </c>
      <c r="H31" s="74" t="s">
        <v>33</v>
      </c>
      <c r="I31" s="74" t="s">
        <v>213</v>
      </c>
    </row>
    <row r="32" spans="1:9" ht="4.4000000000000004" customHeight="1" x14ac:dyDescent="0.35">
      <c r="A32" s="1005"/>
      <c r="B32" s="1005"/>
      <c r="C32" s="1005"/>
      <c r="D32" s="1005"/>
      <c r="E32" s="1005"/>
      <c r="F32" s="1005"/>
      <c r="G32" s="1005"/>
      <c r="H32" s="1005"/>
      <c r="I32" s="1005"/>
    </row>
    <row r="33" spans="1:9" ht="4.75" customHeight="1" x14ac:dyDescent="0.35">
      <c r="A33" s="1006"/>
      <c r="B33" s="1006"/>
      <c r="C33" s="1006"/>
      <c r="D33" s="1006"/>
      <c r="E33" s="1006"/>
      <c r="F33" s="1006"/>
      <c r="G33" s="1006"/>
      <c r="H33" s="1006"/>
      <c r="I33" s="1006"/>
    </row>
    <row r="34" spans="1:9" ht="26.15" customHeight="1" x14ac:dyDescent="0.35">
      <c r="A34" s="562" t="s">
        <v>165</v>
      </c>
      <c r="B34" s="562"/>
      <c r="C34" s="562"/>
      <c r="D34" s="562"/>
      <c r="E34" s="313" t="s">
        <v>12</v>
      </c>
      <c r="F34" s="313" t="s">
        <v>13</v>
      </c>
      <c r="G34" s="313" t="s">
        <v>147</v>
      </c>
      <c r="H34" s="313" t="s">
        <v>146</v>
      </c>
      <c r="I34" s="313" t="s">
        <v>145</v>
      </c>
    </row>
    <row r="35" spans="1:9" ht="18.649999999999999" customHeight="1" x14ac:dyDescent="0.35">
      <c r="A35" s="825" t="s">
        <v>166</v>
      </c>
      <c r="B35" s="825"/>
      <c r="C35" s="825"/>
      <c r="D35" s="825"/>
      <c r="E35" s="825"/>
      <c r="F35" s="825"/>
      <c r="G35" s="825"/>
      <c r="H35" s="825"/>
      <c r="I35" s="825"/>
    </row>
    <row r="36" spans="1:9" ht="253.4" customHeight="1" x14ac:dyDescent="0.35">
      <c r="A36" s="82" t="s">
        <v>14</v>
      </c>
      <c r="B36" s="76" t="s">
        <v>631</v>
      </c>
      <c r="C36" s="1014" t="s">
        <v>222</v>
      </c>
      <c r="D36" s="1015"/>
      <c r="E36" s="90"/>
      <c r="F36" s="90"/>
      <c r="G36" s="77" t="s">
        <v>36</v>
      </c>
      <c r="H36" s="77" t="s">
        <v>37</v>
      </c>
      <c r="I36" s="77" t="s">
        <v>213</v>
      </c>
    </row>
    <row r="37" spans="1:9" ht="3.65" customHeight="1" x14ac:dyDescent="0.35">
      <c r="A37" s="1000"/>
      <c r="B37" s="1000"/>
      <c r="C37" s="1000"/>
      <c r="D37" s="1000"/>
      <c r="E37" s="1000"/>
      <c r="F37" s="1000"/>
      <c r="G37" s="1000"/>
      <c r="H37" s="1000"/>
      <c r="I37" s="1000"/>
    </row>
    <row r="38" spans="1:9" ht="13.5" customHeight="1" x14ac:dyDescent="0.35">
      <c r="A38" s="1001"/>
      <c r="B38" s="1001"/>
      <c r="C38" s="1001"/>
      <c r="D38" s="1001"/>
      <c r="E38" s="1001"/>
      <c r="F38" s="1001"/>
      <c r="G38" s="1001"/>
      <c r="H38" s="1001"/>
      <c r="I38" s="1001"/>
    </row>
    <row r="39" spans="1:9" ht="25.4" customHeight="1" x14ac:dyDescent="0.35">
      <c r="A39" s="825" t="s">
        <v>404</v>
      </c>
      <c r="B39" s="825"/>
      <c r="C39" s="825"/>
      <c r="D39" s="825"/>
      <c r="E39" s="314" t="s">
        <v>12</v>
      </c>
      <c r="F39" s="314" t="s">
        <v>13</v>
      </c>
      <c r="G39" s="314" t="s">
        <v>147</v>
      </c>
      <c r="H39" s="314" t="s">
        <v>146</v>
      </c>
      <c r="I39" s="314" t="s">
        <v>145</v>
      </c>
    </row>
    <row r="40" spans="1:9" ht="123" customHeight="1" x14ac:dyDescent="0.35">
      <c r="A40" s="80" t="s">
        <v>14</v>
      </c>
      <c r="B40" s="299" t="s">
        <v>610</v>
      </c>
      <c r="C40" s="931" t="s">
        <v>443</v>
      </c>
      <c r="D40" s="932"/>
      <c r="E40" s="86"/>
      <c r="F40" s="86"/>
      <c r="G40" s="73" t="s">
        <v>38</v>
      </c>
      <c r="H40" s="109" t="s">
        <v>708</v>
      </c>
      <c r="I40" s="73" t="s">
        <v>213</v>
      </c>
    </row>
    <row r="41" spans="1:9" ht="173.25" customHeight="1" x14ac:dyDescent="0.35">
      <c r="A41" s="81" t="s">
        <v>30</v>
      </c>
      <c r="B41" s="69" t="s">
        <v>406</v>
      </c>
      <c r="C41" s="829" t="s">
        <v>443</v>
      </c>
      <c r="D41" s="830"/>
      <c r="E41" s="87"/>
      <c r="F41" s="87"/>
      <c r="G41" s="74" t="s">
        <v>38</v>
      </c>
      <c r="H41" s="74" t="s">
        <v>121</v>
      </c>
      <c r="I41" s="74" t="s">
        <v>213</v>
      </c>
    </row>
    <row r="42" spans="1:9" ht="103.4" customHeight="1" x14ac:dyDescent="0.35">
      <c r="A42" s="81" t="s">
        <v>31</v>
      </c>
      <c r="B42" s="787" t="s">
        <v>724</v>
      </c>
      <c r="C42" s="788"/>
      <c r="D42" s="131" t="s">
        <v>305</v>
      </c>
      <c r="E42" s="87"/>
      <c r="F42" s="87"/>
      <c r="G42" s="74" t="s">
        <v>38</v>
      </c>
      <c r="H42" s="74" t="s">
        <v>121</v>
      </c>
      <c r="I42" s="74" t="s">
        <v>213</v>
      </c>
    </row>
    <row r="43" spans="1:9" ht="50.15" customHeight="1" x14ac:dyDescent="0.35">
      <c r="A43" s="51" t="s">
        <v>34</v>
      </c>
      <c r="B43" s="1016" t="s">
        <v>730</v>
      </c>
      <c r="C43" s="1017"/>
      <c r="D43" s="132" t="s">
        <v>306</v>
      </c>
      <c r="E43" s="88"/>
      <c r="F43" s="88"/>
      <c r="G43" s="72" t="s">
        <v>213</v>
      </c>
      <c r="H43" s="72" t="s">
        <v>213</v>
      </c>
      <c r="I43" s="72" t="s">
        <v>213</v>
      </c>
    </row>
    <row r="44" spans="1:9" ht="3.65" customHeight="1" x14ac:dyDescent="0.35">
      <c r="A44" s="777"/>
      <c r="B44" s="777"/>
      <c r="C44" s="777"/>
      <c r="D44" s="777"/>
      <c r="E44" s="777"/>
      <c r="F44" s="777"/>
      <c r="G44" s="777"/>
      <c r="H44" s="777"/>
      <c r="I44" s="777"/>
    </row>
    <row r="45" spans="1:9" ht="3.65" customHeight="1" x14ac:dyDescent="0.35">
      <c r="A45" s="778"/>
      <c r="B45" s="778"/>
      <c r="C45" s="778"/>
      <c r="D45" s="778"/>
      <c r="E45" s="778"/>
      <c r="F45" s="778"/>
      <c r="G45" s="778"/>
      <c r="H45" s="778"/>
      <c r="I45" s="778"/>
    </row>
    <row r="46" spans="1:9" ht="18.649999999999999" customHeight="1" x14ac:dyDescent="0.35">
      <c r="A46" s="825" t="s">
        <v>167</v>
      </c>
      <c r="B46" s="825"/>
      <c r="C46" s="825"/>
      <c r="D46" s="825"/>
      <c r="E46" s="825"/>
      <c r="F46" s="825"/>
      <c r="G46" s="825"/>
      <c r="H46" s="825"/>
      <c r="I46" s="825"/>
    </row>
    <row r="47" spans="1:9" ht="86.5" customHeight="1" x14ac:dyDescent="0.35">
      <c r="A47" s="80" t="s">
        <v>14</v>
      </c>
      <c r="B47" s="550" t="s">
        <v>675</v>
      </c>
      <c r="C47" s="551"/>
      <c r="D47" s="133" t="s">
        <v>766</v>
      </c>
      <c r="E47" s="86"/>
      <c r="F47" s="86"/>
      <c r="G47" s="73" t="s">
        <v>40</v>
      </c>
      <c r="H47" s="73" t="s">
        <v>41</v>
      </c>
      <c r="I47" s="73" t="s">
        <v>213</v>
      </c>
    </row>
    <row r="48" spans="1:9" ht="134.5" customHeight="1" x14ac:dyDescent="0.35">
      <c r="A48" s="81" t="s">
        <v>30</v>
      </c>
      <c r="B48" s="69" t="s">
        <v>643</v>
      </c>
      <c r="C48" s="829" t="s">
        <v>443</v>
      </c>
      <c r="D48" s="830"/>
      <c r="E48" s="87"/>
      <c r="F48" s="87"/>
      <c r="G48" s="74" t="s">
        <v>40</v>
      </c>
      <c r="H48" s="74" t="s">
        <v>41</v>
      </c>
      <c r="I48" s="74" t="s">
        <v>213</v>
      </c>
    </row>
    <row r="49" spans="1:9" ht="7.4" customHeight="1" x14ac:dyDescent="0.35">
      <c r="A49" s="1005"/>
      <c r="B49" s="1005"/>
      <c r="C49" s="1005"/>
      <c r="D49" s="1005"/>
      <c r="E49" s="1005"/>
      <c r="F49" s="1005"/>
      <c r="G49" s="1005"/>
      <c r="H49" s="1005"/>
      <c r="I49" s="1005"/>
    </row>
    <row r="50" spans="1:9" ht="7.4" customHeight="1" x14ac:dyDescent="0.35">
      <c r="A50" s="1006"/>
      <c r="B50" s="1006"/>
      <c r="C50" s="1006"/>
      <c r="D50" s="1006"/>
      <c r="E50" s="1006"/>
      <c r="F50" s="1006"/>
      <c r="G50" s="1006"/>
      <c r="H50" s="1006"/>
      <c r="I50" s="1006"/>
    </row>
    <row r="51" spans="1:9" ht="26.15" customHeight="1" x14ac:dyDescent="0.35">
      <c r="A51" s="562" t="s">
        <v>168</v>
      </c>
      <c r="B51" s="562"/>
      <c r="C51" s="562"/>
      <c r="D51" s="562"/>
      <c r="E51" s="313" t="s">
        <v>12</v>
      </c>
      <c r="F51" s="313" t="s">
        <v>13</v>
      </c>
      <c r="G51" s="313" t="s">
        <v>147</v>
      </c>
      <c r="H51" s="313" t="s">
        <v>146</v>
      </c>
      <c r="I51" s="313" t="s">
        <v>145</v>
      </c>
    </row>
    <row r="52" spans="1:9" ht="18.649999999999999" customHeight="1" x14ac:dyDescent="0.35">
      <c r="A52" s="825" t="s">
        <v>618</v>
      </c>
      <c r="B52" s="825"/>
      <c r="C52" s="825"/>
      <c r="D52" s="825"/>
      <c r="E52" s="825"/>
      <c r="F52" s="825"/>
      <c r="G52" s="825"/>
      <c r="H52" s="825"/>
      <c r="I52" s="825"/>
    </row>
    <row r="53" spans="1:9" ht="84" customHeight="1" x14ac:dyDescent="0.35">
      <c r="A53" s="82" t="s">
        <v>14</v>
      </c>
      <c r="B53" s="523" t="s">
        <v>745</v>
      </c>
      <c r="C53" s="524"/>
      <c r="D53" s="134" t="s">
        <v>307</v>
      </c>
      <c r="E53" s="90"/>
      <c r="F53" s="90"/>
      <c r="G53" s="77" t="s">
        <v>42</v>
      </c>
      <c r="H53" s="77" t="s">
        <v>43</v>
      </c>
      <c r="I53" s="77" t="s">
        <v>213</v>
      </c>
    </row>
    <row r="54" spans="1:9" ht="3.65" customHeight="1" x14ac:dyDescent="0.35">
      <c r="A54" s="1000"/>
      <c r="B54" s="1000"/>
      <c r="C54" s="1000"/>
      <c r="D54" s="1000"/>
      <c r="E54" s="1000"/>
      <c r="F54" s="1000"/>
      <c r="G54" s="1000"/>
      <c r="H54" s="1000"/>
      <c r="I54" s="1000"/>
    </row>
    <row r="55" spans="1:9" ht="3.65" customHeight="1" x14ac:dyDescent="0.35">
      <c r="A55" s="1001"/>
      <c r="B55" s="1001"/>
      <c r="C55" s="1001"/>
      <c r="D55" s="1001"/>
      <c r="E55" s="1001"/>
      <c r="F55" s="1001"/>
      <c r="G55" s="1001"/>
      <c r="H55" s="1001"/>
      <c r="I55" s="1001"/>
    </row>
    <row r="56" spans="1:9" ht="18.649999999999999" customHeight="1" x14ac:dyDescent="0.35">
      <c r="A56" s="825" t="s">
        <v>238</v>
      </c>
      <c r="B56" s="825"/>
      <c r="C56" s="825"/>
      <c r="D56" s="825"/>
      <c r="E56" s="825"/>
      <c r="F56" s="825"/>
      <c r="G56" s="825"/>
      <c r="H56" s="825"/>
      <c r="I56" s="825"/>
    </row>
    <row r="57" spans="1:9" ht="58.75" customHeight="1" x14ac:dyDescent="0.35">
      <c r="A57" s="80" t="s">
        <v>14</v>
      </c>
      <c r="B57" s="550" t="s">
        <v>725</v>
      </c>
      <c r="C57" s="551"/>
      <c r="D57" s="133" t="s">
        <v>308</v>
      </c>
      <c r="E57" s="86"/>
      <c r="F57" s="86"/>
      <c r="G57" s="73" t="s">
        <v>44</v>
      </c>
      <c r="H57" s="73" t="s">
        <v>45</v>
      </c>
      <c r="I57" s="73" t="s">
        <v>1</v>
      </c>
    </row>
    <row r="58" spans="1:9" ht="50.5" customHeight="1" x14ac:dyDescent="0.35">
      <c r="A58" s="81" t="s">
        <v>30</v>
      </c>
      <c r="B58" s="787" t="s">
        <v>732</v>
      </c>
      <c r="C58" s="788"/>
      <c r="D58" s="131" t="s">
        <v>309</v>
      </c>
      <c r="E58" s="87"/>
      <c r="F58" s="87"/>
      <c r="G58" s="74" t="s">
        <v>44</v>
      </c>
      <c r="H58" s="74" t="s">
        <v>45</v>
      </c>
      <c r="I58" s="74" t="s">
        <v>3</v>
      </c>
    </row>
    <row r="59" spans="1:9" ht="117.65" customHeight="1" x14ac:dyDescent="0.35">
      <c r="A59" s="81" t="s">
        <v>31</v>
      </c>
      <c r="B59" s="69" t="s">
        <v>598</v>
      </c>
      <c r="C59" s="829" t="s">
        <v>222</v>
      </c>
      <c r="D59" s="830"/>
      <c r="E59" s="87"/>
      <c r="F59" s="87"/>
      <c r="G59" s="74" t="s">
        <v>44</v>
      </c>
      <c r="H59" s="74" t="s">
        <v>45</v>
      </c>
      <c r="I59" s="74" t="s">
        <v>4</v>
      </c>
    </row>
    <row r="60" spans="1:9" ht="50.5" customHeight="1" x14ac:dyDescent="0.35">
      <c r="A60" s="81" t="s">
        <v>34</v>
      </c>
      <c r="B60" s="787" t="s">
        <v>617</v>
      </c>
      <c r="C60" s="788"/>
      <c r="D60" s="131" t="s">
        <v>492</v>
      </c>
      <c r="E60" s="87"/>
      <c r="F60" s="87"/>
      <c r="G60" s="74" t="s">
        <v>44</v>
      </c>
      <c r="H60" s="74" t="s">
        <v>45</v>
      </c>
      <c r="I60" s="74" t="s">
        <v>2</v>
      </c>
    </row>
    <row r="61" spans="1:9" ht="50.5" customHeight="1" x14ac:dyDescent="0.35">
      <c r="A61" s="81" t="s">
        <v>35</v>
      </c>
      <c r="B61" s="787" t="s">
        <v>792</v>
      </c>
      <c r="C61" s="788"/>
      <c r="D61" s="131" t="s">
        <v>310</v>
      </c>
      <c r="E61" s="87"/>
      <c r="F61" s="87"/>
      <c r="G61" s="74" t="s">
        <v>44</v>
      </c>
      <c r="H61" s="74" t="s">
        <v>45</v>
      </c>
      <c r="I61" s="74" t="s">
        <v>46</v>
      </c>
    </row>
    <row r="62" spans="1:9" ht="41.15" customHeight="1" x14ac:dyDescent="0.35">
      <c r="A62" s="81" t="s">
        <v>47</v>
      </c>
      <c r="B62" s="787" t="s">
        <v>239</v>
      </c>
      <c r="C62" s="788"/>
      <c r="D62" s="131" t="s">
        <v>306</v>
      </c>
      <c r="E62" s="87"/>
      <c r="F62" s="87"/>
      <c r="G62" s="74" t="s">
        <v>44</v>
      </c>
      <c r="H62" s="74" t="s">
        <v>45</v>
      </c>
      <c r="I62" s="123" t="s">
        <v>392</v>
      </c>
    </row>
    <row r="63" spans="1:9" ht="57" customHeight="1" x14ac:dyDescent="0.35">
      <c r="A63" s="81" t="s">
        <v>48</v>
      </c>
      <c r="B63" s="787" t="s">
        <v>648</v>
      </c>
      <c r="C63" s="788"/>
      <c r="D63" s="135" t="s">
        <v>306</v>
      </c>
      <c r="E63" s="87"/>
      <c r="F63" s="87"/>
      <c r="G63" s="74" t="s">
        <v>44</v>
      </c>
      <c r="H63" s="74" t="s">
        <v>45</v>
      </c>
      <c r="I63" s="74" t="s">
        <v>49</v>
      </c>
    </row>
    <row r="64" spans="1:9" ht="54.65" customHeight="1" x14ac:dyDescent="0.35">
      <c r="A64" s="79" t="s">
        <v>50</v>
      </c>
      <c r="B64" s="122" t="s">
        <v>758</v>
      </c>
      <c r="C64" s="1007" t="s">
        <v>234</v>
      </c>
      <c r="D64" s="1008"/>
      <c r="E64" s="88"/>
      <c r="F64" s="88"/>
      <c r="G64" s="72" t="s">
        <v>44</v>
      </c>
      <c r="H64" s="72" t="s">
        <v>45</v>
      </c>
      <c r="I64" s="72" t="s">
        <v>7</v>
      </c>
    </row>
    <row r="65" spans="1:9" ht="82.5" customHeight="1" x14ac:dyDescent="0.35">
      <c r="A65" s="25" t="s">
        <v>624</v>
      </c>
      <c r="B65" s="304" t="s">
        <v>629</v>
      </c>
      <c r="C65" s="829" t="s">
        <v>222</v>
      </c>
      <c r="D65" s="830"/>
      <c r="E65" s="240"/>
      <c r="F65" s="240"/>
      <c r="G65" s="123" t="s">
        <v>44</v>
      </c>
      <c r="H65" s="123" t="s">
        <v>45</v>
      </c>
      <c r="I65" s="123" t="s">
        <v>5</v>
      </c>
    </row>
    <row r="66" spans="1:9" ht="7.4" customHeight="1" x14ac:dyDescent="0.35">
      <c r="A66" s="1009"/>
      <c r="B66" s="1009"/>
      <c r="C66" s="1009"/>
      <c r="D66" s="1009"/>
      <c r="E66" s="1009"/>
      <c r="F66" s="1009"/>
      <c r="G66" s="1009"/>
      <c r="H66" s="1009"/>
      <c r="I66" s="1009"/>
    </row>
    <row r="67" spans="1:9" ht="7.4" customHeight="1" x14ac:dyDescent="0.35">
      <c r="A67" s="1001"/>
      <c r="B67" s="1001"/>
      <c r="C67" s="1001"/>
      <c r="D67" s="1001"/>
      <c r="E67" s="1001"/>
      <c r="F67" s="1001"/>
      <c r="G67" s="1001"/>
      <c r="H67" s="1001"/>
      <c r="I67" s="1001"/>
    </row>
    <row r="68" spans="1:9" ht="25.4" customHeight="1" x14ac:dyDescent="0.35">
      <c r="A68" s="825" t="s">
        <v>169</v>
      </c>
      <c r="B68" s="825"/>
      <c r="C68" s="825"/>
      <c r="D68" s="825"/>
      <c r="E68" s="314" t="s">
        <v>12</v>
      </c>
      <c r="F68" s="314" t="s">
        <v>13</v>
      </c>
      <c r="G68" s="314" t="s">
        <v>147</v>
      </c>
      <c r="H68" s="314" t="s">
        <v>146</v>
      </c>
      <c r="I68" s="314" t="s">
        <v>145</v>
      </c>
    </row>
    <row r="69" spans="1:9" ht="18.649999999999999" customHeight="1" x14ac:dyDescent="0.35">
      <c r="A69" s="1003" t="s">
        <v>241</v>
      </c>
      <c r="B69" s="1003"/>
      <c r="C69" s="1003"/>
      <c r="D69" s="1003"/>
      <c r="E69" s="1003"/>
      <c r="F69" s="1003"/>
      <c r="G69" s="1003"/>
      <c r="H69" s="1003"/>
      <c r="I69" s="1003"/>
    </row>
    <row r="70" spans="1:9" ht="73.5" customHeight="1" x14ac:dyDescent="0.35">
      <c r="A70" s="52" t="s">
        <v>14</v>
      </c>
      <c r="B70" s="821" t="s">
        <v>762</v>
      </c>
      <c r="C70" s="822"/>
      <c r="D70" s="67" t="s">
        <v>775</v>
      </c>
      <c r="E70" s="86"/>
      <c r="F70" s="86"/>
      <c r="G70" s="73" t="s">
        <v>51</v>
      </c>
      <c r="H70" s="73" t="s">
        <v>52</v>
      </c>
      <c r="I70" s="73" t="s">
        <v>1</v>
      </c>
    </row>
    <row r="71" spans="1:9" ht="51" customHeight="1" x14ac:dyDescent="0.35">
      <c r="A71" s="25" t="s">
        <v>30</v>
      </c>
      <c r="B71" s="818" t="s">
        <v>242</v>
      </c>
      <c r="C71" s="819"/>
      <c r="D71" s="65" t="s">
        <v>776</v>
      </c>
      <c r="E71" s="87"/>
      <c r="F71" s="87"/>
      <c r="G71" s="74" t="s">
        <v>51</v>
      </c>
      <c r="H71" s="74" t="s">
        <v>52</v>
      </c>
      <c r="I71" s="74" t="s">
        <v>1</v>
      </c>
    </row>
    <row r="72" spans="1:9" ht="63" customHeight="1" x14ac:dyDescent="0.35">
      <c r="A72" s="25" t="s">
        <v>31</v>
      </c>
      <c r="B72" s="818" t="s">
        <v>763</v>
      </c>
      <c r="C72" s="819"/>
      <c r="D72" s="65" t="s">
        <v>775</v>
      </c>
      <c r="E72" s="87"/>
      <c r="F72" s="87"/>
      <c r="G72" s="74" t="s">
        <v>51</v>
      </c>
      <c r="H72" s="74" t="s">
        <v>393</v>
      </c>
      <c r="I72" s="74" t="s">
        <v>4</v>
      </c>
    </row>
    <row r="73" spans="1:9" ht="52.4" customHeight="1" x14ac:dyDescent="0.35">
      <c r="A73" s="25" t="s">
        <v>34</v>
      </c>
      <c r="B73" s="818" t="s">
        <v>765</v>
      </c>
      <c r="C73" s="819"/>
      <c r="D73" s="65" t="s">
        <v>775</v>
      </c>
      <c r="E73" s="87"/>
      <c r="F73" s="87"/>
      <c r="G73" s="74" t="s">
        <v>51</v>
      </c>
      <c r="H73" s="74" t="s">
        <v>52</v>
      </c>
      <c r="I73" s="74" t="s">
        <v>1</v>
      </c>
    </row>
    <row r="74" spans="1:9" ht="73.400000000000006" customHeight="1" x14ac:dyDescent="0.35">
      <c r="A74" s="51" t="s">
        <v>35</v>
      </c>
      <c r="B74" s="124" t="s">
        <v>243</v>
      </c>
      <c r="C74" s="823" t="s">
        <v>222</v>
      </c>
      <c r="D74" s="824"/>
      <c r="E74" s="88"/>
      <c r="F74" s="88"/>
      <c r="G74" s="72" t="s">
        <v>51</v>
      </c>
      <c r="H74" s="72" t="s">
        <v>52</v>
      </c>
      <c r="I74" s="72" t="s">
        <v>1</v>
      </c>
    </row>
    <row r="75" spans="1:9" ht="73.400000000000006" customHeight="1" x14ac:dyDescent="0.35">
      <c r="A75" s="51" t="s">
        <v>47</v>
      </c>
      <c r="B75" s="304" t="s">
        <v>764</v>
      </c>
      <c r="C75" s="831" t="s">
        <v>222</v>
      </c>
      <c r="D75" s="832"/>
      <c r="E75" s="88"/>
      <c r="F75" s="88"/>
      <c r="G75" s="123" t="s">
        <v>51</v>
      </c>
      <c r="H75" s="123" t="s">
        <v>52</v>
      </c>
      <c r="I75" s="123" t="s">
        <v>1</v>
      </c>
    </row>
    <row r="76" spans="1:9" ht="3.65" customHeight="1" x14ac:dyDescent="0.35">
      <c r="A76" s="1000"/>
      <c r="B76" s="1000"/>
      <c r="C76" s="1000"/>
      <c r="D76" s="1000"/>
      <c r="E76" s="1000"/>
      <c r="F76" s="1000"/>
      <c r="G76" s="1000"/>
      <c r="H76" s="1000"/>
      <c r="I76" s="1000"/>
    </row>
    <row r="77" spans="1:9" ht="3.65" customHeight="1" x14ac:dyDescent="0.35">
      <c r="A77" s="1001"/>
      <c r="B77" s="1001"/>
      <c r="C77" s="1001"/>
      <c r="D77" s="1001"/>
      <c r="E77" s="1001"/>
      <c r="F77" s="1001"/>
      <c r="G77" s="1001"/>
      <c r="H77" s="1001"/>
      <c r="I77" s="1001"/>
    </row>
    <row r="78" spans="1:9" ht="25.4" customHeight="1" x14ac:dyDescent="0.35">
      <c r="A78" s="1003" t="s">
        <v>311</v>
      </c>
      <c r="B78" s="1003"/>
      <c r="C78" s="1003"/>
      <c r="D78" s="1003"/>
      <c r="E78" s="315" t="s">
        <v>12</v>
      </c>
      <c r="F78" s="315" t="s">
        <v>13</v>
      </c>
      <c r="G78" s="315" t="s">
        <v>147</v>
      </c>
      <c r="H78" s="315" t="s">
        <v>146</v>
      </c>
      <c r="I78" s="315" t="s">
        <v>145</v>
      </c>
    </row>
    <row r="79" spans="1:9" ht="54" customHeight="1" x14ac:dyDescent="0.35">
      <c r="A79" s="80" t="s">
        <v>14</v>
      </c>
      <c r="B79" s="75" t="s">
        <v>53</v>
      </c>
      <c r="C79" s="931" t="s">
        <v>222</v>
      </c>
      <c r="D79" s="932"/>
      <c r="E79" s="86"/>
      <c r="F79" s="86"/>
      <c r="G79" s="73" t="s">
        <v>51</v>
      </c>
      <c r="H79" s="73" t="s">
        <v>52</v>
      </c>
      <c r="I79" s="73" t="s">
        <v>5</v>
      </c>
    </row>
    <row r="80" spans="1:9" ht="68.5" customHeight="1" x14ac:dyDescent="0.35">
      <c r="A80" s="79" t="s">
        <v>30</v>
      </c>
      <c r="B80" s="78" t="s">
        <v>649</v>
      </c>
      <c r="C80" s="1011" t="s">
        <v>222</v>
      </c>
      <c r="D80" s="1012"/>
      <c r="E80" s="88"/>
      <c r="F80" s="88"/>
      <c r="G80" s="72" t="s">
        <v>51</v>
      </c>
      <c r="H80" s="72" t="s">
        <v>52</v>
      </c>
      <c r="I80" s="72" t="s">
        <v>7</v>
      </c>
    </row>
    <row r="81" spans="1:9" ht="3.65" customHeight="1" x14ac:dyDescent="0.35">
      <c r="A81" s="1000"/>
      <c r="B81" s="1000"/>
      <c r="C81" s="1000"/>
      <c r="D81" s="1000"/>
      <c r="E81" s="1000"/>
      <c r="F81" s="1000"/>
      <c r="G81" s="1000"/>
      <c r="H81" s="1000"/>
      <c r="I81" s="1000"/>
    </row>
    <row r="82" spans="1:9" ht="3.65" customHeight="1" x14ac:dyDescent="0.35">
      <c r="A82" s="1001"/>
      <c r="B82" s="1001"/>
      <c r="C82" s="1001"/>
      <c r="D82" s="1001"/>
      <c r="E82" s="1001"/>
      <c r="F82" s="1001"/>
      <c r="G82" s="1001"/>
      <c r="H82" s="1001"/>
      <c r="I82" s="1001"/>
    </row>
    <row r="83" spans="1:9" ht="18.649999999999999" customHeight="1" x14ac:dyDescent="0.35">
      <c r="A83" s="1003" t="s">
        <v>245</v>
      </c>
      <c r="B83" s="1003"/>
      <c r="C83" s="1003"/>
      <c r="D83" s="1003"/>
      <c r="E83" s="1003"/>
      <c r="F83" s="1003"/>
      <c r="G83" s="1003"/>
      <c r="H83" s="1003"/>
      <c r="I83" s="1003"/>
    </row>
    <row r="84" spans="1:9" ht="45.65" customHeight="1" x14ac:dyDescent="0.35">
      <c r="A84" s="52" t="s">
        <v>14</v>
      </c>
      <c r="B84" s="798" t="s">
        <v>632</v>
      </c>
      <c r="C84" s="799"/>
      <c r="D84" s="173" t="s">
        <v>396</v>
      </c>
      <c r="E84" s="126"/>
      <c r="F84" s="126"/>
      <c r="G84" s="97" t="s">
        <v>54</v>
      </c>
      <c r="H84" s="97" t="s">
        <v>52</v>
      </c>
      <c r="I84" s="97" t="s">
        <v>6</v>
      </c>
    </row>
    <row r="85" spans="1:9" ht="78.75" customHeight="1" x14ac:dyDescent="0.35">
      <c r="A85" s="25" t="s">
        <v>30</v>
      </c>
      <c r="B85" s="301" t="s">
        <v>727</v>
      </c>
      <c r="C85" s="1011" t="s">
        <v>222</v>
      </c>
      <c r="D85" s="1012"/>
      <c r="E85" s="127"/>
      <c r="F85" s="127"/>
      <c r="G85" s="98" t="s">
        <v>54</v>
      </c>
      <c r="H85" s="98" t="s">
        <v>52</v>
      </c>
      <c r="I85" s="98" t="s">
        <v>6</v>
      </c>
    </row>
    <row r="86" spans="1:9" ht="72" customHeight="1" x14ac:dyDescent="0.35">
      <c r="A86" s="25" t="s">
        <v>31</v>
      </c>
      <c r="B86" s="301" t="s">
        <v>599</v>
      </c>
      <c r="C86" s="1011" t="s">
        <v>222</v>
      </c>
      <c r="D86" s="1012"/>
      <c r="E86" s="127"/>
      <c r="F86" s="127"/>
      <c r="G86" s="98" t="s">
        <v>54</v>
      </c>
      <c r="H86" s="98" t="s">
        <v>52</v>
      </c>
      <c r="I86" s="98" t="s">
        <v>6</v>
      </c>
    </row>
    <row r="87" spans="1:9" ht="76.5" customHeight="1" x14ac:dyDescent="0.35">
      <c r="A87" s="25" t="s">
        <v>34</v>
      </c>
      <c r="B87" s="197" t="s">
        <v>246</v>
      </c>
      <c r="C87" s="1011" t="s">
        <v>222</v>
      </c>
      <c r="D87" s="1012"/>
      <c r="E87" s="127"/>
      <c r="F87" s="127"/>
      <c r="G87" s="98" t="s">
        <v>54</v>
      </c>
      <c r="H87" s="98" t="s">
        <v>52</v>
      </c>
      <c r="I87" s="98" t="s">
        <v>6</v>
      </c>
    </row>
    <row r="88" spans="1:9" ht="55.5" customHeight="1" x14ac:dyDescent="0.35">
      <c r="A88" s="25" t="s">
        <v>35</v>
      </c>
      <c r="B88" s="197" t="s">
        <v>247</v>
      </c>
      <c r="C88" s="1011" t="s">
        <v>222</v>
      </c>
      <c r="D88" s="1012"/>
      <c r="E88" s="127"/>
      <c r="F88" s="127"/>
      <c r="G88" s="98" t="s">
        <v>54</v>
      </c>
      <c r="H88" s="98" t="s">
        <v>52</v>
      </c>
      <c r="I88" s="98" t="s">
        <v>6</v>
      </c>
    </row>
    <row r="89" spans="1:9" ht="3.65" customHeight="1" x14ac:dyDescent="0.35">
      <c r="A89" s="1000"/>
      <c r="B89" s="1000"/>
      <c r="C89" s="1000"/>
      <c r="D89" s="1000"/>
      <c r="E89" s="1000"/>
      <c r="F89" s="1000"/>
      <c r="G89" s="1000"/>
      <c r="H89" s="1000"/>
      <c r="I89" s="1000"/>
    </row>
    <row r="90" spans="1:9" ht="3.65" customHeight="1" x14ac:dyDescent="0.35">
      <c r="A90" s="1001"/>
      <c r="B90" s="1001"/>
      <c r="C90" s="1001"/>
      <c r="D90" s="1001"/>
      <c r="E90" s="1001"/>
      <c r="F90" s="1001"/>
      <c r="G90" s="1001"/>
      <c r="H90" s="1001"/>
      <c r="I90" s="1001"/>
    </row>
    <row r="91" spans="1:9" ht="25.4" customHeight="1" x14ac:dyDescent="0.35">
      <c r="A91" s="1019" t="s">
        <v>698</v>
      </c>
      <c r="B91" s="1019"/>
      <c r="C91" s="1019"/>
      <c r="D91" s="1019"/>
      <c r="E91" s="314" t="s">
        <v>12</v>
      </c>
      <c r="F91" s="314" t="s">
        <v>13</v>
      </c>
      <c r="G91" s="314" t="s">
        <v>147</v>
      </c>
      <c r="H91" s="314" t="s">
        <v>146</v>
      </c>
      <c r="I91" s="314" t="s">
        <v>145</v>
      </c>
    </row>
    <row r="92" spans="1:9" ht="80.25" customHeight="1" x14ac:dyDescent="0.35">
      <c r="A92" s="80" t="s">
        <v>14</v>
      </c>
      <c r="B92" s="75" t="s">
        <v>879</v>
      </c>
      <c r="C92" s="931" t="s">
        <v>222</v>
      </c>
      <c r="D92" s="932"/>
      <c r="E92" s="86"/>
      <c r="F92" s="86"/>
      <c r="G92" s="73" t="s">
        <v>79</v>
      </c>
      <c r="H92" s="73" t="s">
        <v>80</v>
      </c>
      <c r="I92" s="73" t="s">
        <v>490</v>
      </c>
    </row>
    <row r="93" spans="1:9" ht="95.15" customHeight="1" x14ac:dyDescent="0.35">
      <c r="A93" s="81" t="s">
        <v>30</v>
      </c>
      <c r="B93" s="69" t="s">
        <v>647</v>
      </c>
      <c r="C93" s="829" t="s">
        <v>222</v>
      </c>
      <c r="D93" s="830"/>
      <c r="E93" s="87"/>
      <c r="F93" s="87"/>
      <c r="G93" s="74" t="s">
        <v>79</v>
      </c>
      <c r="H93" s="74" t="s">
        <v>213</v>
      </c>
      <c r="I93" s="74" t="s">
        <v>394</v>
      </c>
    </row>
    <row r="94" spans="1:9" ht="51.65" customHeight="1" x14ac:dyDescent="0.35">
      <c r="A94" s="81" t="s">
        <v>31</v>
      </c>
      <c r="B94" s="69" t="s">
        <v>696</v>
      </c>
      <c r="C94" s="829" t="s">
        <v>222</v>
      </c>
      <c r="D94" s="830"/>
      <c r="E94" s="87"/>
      <c r="F94" s="87"/>
      <c r="G94" s="74" t="s">
        <v>79</v>
      </c>
      <c r="H94" s="74" t="s">
        <v>52</v>
      </c>
      <c r="I94" s="74" t="s">
        <v>4</v>
      </c>
    </row>
    <row r="95" spans="1:9" ht="41.5" customHeight="1" x14ac:dyDescent="0.35">
      <c r="A95" s="81" t="s">
        <v>34</v>
      </c>
      <c r="B95" s="69" t="s">
        <v>774</v>
      </c>
      <c r="C95" s="829" t="s">
        <v>222</v>
      </c>
      <c r="D95" s="830"/>
      <c r="E95" s="87"/>
      <c r="F95" s="87"/>
      <c r="G95" s="74" t="s">
        <v>79</v>
      </c>
      <c r="H95" s="74" t="s">
        <v>213</v>
      </c>
      <c r="I95" s="74" t="s">
        <v>81</v>
      </c>
    </row>
    <row r="96" spans="1:9" ht="51" customHeight="1" x14ac:dyDescent="0.35">
      <c r="A96" s="81" t="s">
        <v>35</v>
      </c>
      <c r="B96" s="787" t="s">
        <v>694</v>
      </c>
      <c r="C96" s="788"/>
      <c r="D96" s="68" t="s">
        <v>782</v>
      </c>
      <c r="E96" s="87"/>
      <c r="F96" s="87"/>
      <c r="G96" s="74" t="s">
        <v>79</v>
      </c>
      <c r="H96" s="74" t="s">
        <v>213</v>
      </c>
      <c r="I96" s="74" t="s">
        <v>82</v>
      </c>
    </row>
    <row r="97" spans="1:9" ht="43.4" customHeight="1" x14ac:dyDescent="0.35">
      <c r="A97" s="81" t="s">
        <v>47</v>
      </c>
      <c r="B97" s="787" t="s">
        <v>570</v>
      </c>
      <c r="C97" s="788"/>
      <c r="D97" s="68" t="s">
        <v>323</v>
      </c>
      <c r="E97" s="87"/>
      <c r="F97" s="87"/>
      <c r="G97" s="74" t="s">
        <v>79</v>
      </c>
      <c r="H97" s="74" t="s">
        <v>393</v>
      </c>
      <c r="I97" s="74" t="s">
        <v>213</v>
      </c>
    </row>
    <row r="98" spans="1:9" ht="43.4" customHeight="1" x14ac:dyDescent="0.35">
      <c r="A98" s="81" t="s">
        <v>48</v>
      </c>
      <c r="B98" s="787" t="s">
        <v>652</v>
      </c>
      <c r="C98" s="788"/>
      <c r="D98" s="68" t="s">
        <v>324</v>
      </c>
      <c r="E98" s="87"/>
      <c r="F98" s="87"/>
      <c r="G98" s="74" t="s">
        <v>79</v>
      </c>
      <c r="H98" s="74" t="s">
        <v>393</v>
      </c>
      <c r="I98" s="74" t="s">
        <v>213</v>
      </c>
    </row>
    <row r="99" spans="1:9" ht="63" customHeight="1" x14ac:dyDescent="0.35">
      <c r="A99" s="81" t="s">
        <v>50</v>
      </c>
      <c r="B99" s="69" t="s">
        <v>584</v>
      </c>
      <c r="C99" s="829" t="s">
        <v>222</v>
      </c>
      <c r="D99" s="830"/>
      <c r="E99" s="87"/>
      <c r="F99" s="87"/>
      <c r="G99" s="74" t="s">
        <v>79</v>
      </c>
      <c r="H99" s="74" t="s">
        <v>80</v>
      </c>
      <c r="I99" s="74" t="s">
        <v>81</v>
      </c>
    </row>
    <row r="100" spans="1:9" ht="107.15" customHeight="1" x14ac:dyDescent="0.35">
      <c r="A100" s="81" t="s">
        <v>624</v>
      </c>
      <c r="B100" s="69" t="s">
        <v>585</v>
      </c>
      <c r="C100" s="829" t="s">
        <v>222</v>
      </c>
      <c r="D100" s="830"/>
      <c r="E100" s="87"/>
      <c r="F100" s="87"/>
      <c r="G100" s="74" t="s">
        <v>79</v>
      </c>
      <c r="H100" s="74" t="s">
        <v>80</v>
      </c>
      <c r="I100" s="74" t="s">
        <v>213</v>
      </c>
    </row>
    <row r="101" spans="1:9" ht="22.5" customHeight="1" x14ac:dyDescent="0.35">
      <c r="A101" s="929"/>
      <c r="B101" s="929"/>
      <c r="C101" s="929"/>
      <c r="D101" s="929"/>
      <c r="E101" s="929"/>
      <c r="F101" s="929"/>
      <c r="G101" s="929"/>
      <c r="H101" s="929"/>
      <c r="I101" s="929"/>
    </row>
    <row r="102" spans="1:9" ht="10.5" customHeight="1" x14ac:dyDescent="0.35">
      <c r="A102" s="827"/>
      <c r="B102" s="827"/>
      <c r="C102" s="827"/>
      <c r="D102" s="827"/>
      <c r="E102" s="827"/>
      <c r="F102" s="827"/>
      <c r="G102" s="827"/>
      <c r="H102" s="827"/>
      <c r="I102" s="827"/>
    </row>
    <row r="103" spans="1:9" ht="25.4" customHeight="1" x14ac:dyDescent="0.35">
      <c r="A103" s="825" t="s">
        <v>494</v>
      </c>
      <c r="B103" s="825"/>
      <c r="C103" s="825"/>
      <c r="D103" s="825"/>
      <c r="E103" s="314" t="s">
        <v>12</v>
      </c>
      <c r="F103" s="314" t="s">
        <v>13</v>
      </c>
      <c r="G103" s="314" t="s">
        <v>147</v>
      </c>
      <c r="H103" s="314" t="s">
        <v>146</v>
      </c>
      <c r="I103" s="314" t="s">
        <v>145</v>
      </c>
    </row>
    <row r="104" spans="1:9" ht="18.649999999999999" customHeight="1" x14ac:dyDescent="0.35">
      <c r="A104" s="1003" t="s">
        <v>185</v>
      </c>
      <c r="B104" s="1003"/>
      <c r="C104" s="1003"/>
      <c r="D104" s="1003"/>
      <c r="E104" s="1003"/>
      <c r="F104" s="1003"/>
      <c r="G104" s="1003"/>
      <c r="H104" s="1003"/>
      <c r="I104" s="1003"/>
    </row>
    <row r="105" spans="1:9" ht="51.65" customHeight="1" x14ac:dyDescent="0.35">
      <c r="A105" s="140" t="s">
        <v>14</v>
      </c>
      <c r="B105" s="69" t="s">
        <v>684</v>
      </c>
      <c r="C105" s="931" t="s">
        <v>222</v>
      </c>
      <c r="D105" s="932"/>
      <c r="E105" s="86"/>
      <c r="F105" s="86"/>
      <c r="G105" s="73" t="s">
        <v>84</v>
      </c>
      <c r="H105" s="73" t="s">
        <v>85</v>
      </c>
      <c r="I105" s="73" t="s">
        <v>213</v>
      </c>
    </row>
    <row r="106" spans="1:9" ht="85.4" customHeight="1" x14ac:dyDescent="0.35">
      <c r="A106" s="140" t="s">
        <v>30</v>
      </c>
      <c r="B106" s="821" t="s">
        <v>689</v>
      </c>
      <c r="C106" s="822"/>
      <c r="D106" s="67" t="s">
        <v>683</v>
      </c>
      <c r="E106" s="86"/>
      <c r="F106" s="86"/>
      <c r="G106" s="73" t="s">
        <v>84</v>
      </c>
      <c r="H106" s="73" t="s">
        <v>85</v>
      </c>
      <c r="I106" s="73" t="s">
        <v>213</v>
      </c>
    </row>
    <row r="107" spans="1:9" ht="3.65" customHeight="1" x14ac:dyDescent="0.35">
      <c r="A107" s="1000"/>
      <c r="B107" s="1000"/>
      <c r="C107" s="1000"/>
      <c r="D107" s="1000"/>
      <c r="E107" s="1000"/>
      <c r="F107" s="1000"/>
      <c r="G107" s="1000"/>
      <c r="H107" s="1000"/>
      <c r="I107" s="1000"/>
    </row>
    <row r="108" spans="1:9" ht="3.65" customHeight="1" x14ac:dyDescent="0.35">
      <c r="A108" s="1001"/>
      <c r="B108" s="1001"/>
      <c r="C108" s="1001"/>
      <c r="D108" s="1001"/>
      <c r="E108" s="1001"/>
      <c r="F108" s="1001"/>
      <c r="G108" s="1001"/>
      <c r="H108" s="1001"/>
      <c r="I108" s="1001"/>
    </row>
    <row r="109" spans="1:9" ht="18.649999999999999" customHeight="1" x14ac:dyDescent="0.35">
      <c r="A109" s="1004" t="s">
        <v>600</v>
      </c>
      <c r="B109" s="1004"/>
      <c r="C109" s="1004"/>
      <c r="D109" s="1004"/>
      <c r="E109" s="1004"/>
      <c r="F109" s="1004"/>
      <c r="G109" s="1004"/>
      <c r="H109" s="1004"/>
      <c r="I109" s="1004"/>
    </row>
    <row r="110" spans="1:9" ht="60.65" customHeight="1" x14ac:dyDescent="0.35">
      <c r="A110" s="80" t="s">
        <v>14</v>
      </c>
      <c r="B110" s="821" t="s">
        <v>613</v>
      </c>
      <c r="C110" s="822"/>
      <c r="D110" s="67" t="s">
        <v>325</v>
      </c>
      <c r="E110" s="86"/>
      <c r="F110" s="86"/>
      <c r="G110" s="73" t="s">
        <v>86</v>
      </c>
      <c r="H110" s="73" t="s">
        <v>87</v>
      </c>
      <c r="I110" s="73" t="s">
        <v>705</v>
      </c>
    </row>
    <row r="111" spans="1:9" ht="48" customHeight="1" x14ac:dyDescent="0.35">
      <c r="A111" s="81" t="s">
        <v>30</v>
      </c>
      <c r="B111" s="818" t="s">
        <v>706</v>
      </c>
      <c r="C111" s="819"/>
      <c r="D111" s="68" t="s">
        <v>325</v>
      </c>
      <c r="E111" s="87"/>
      <c r="F111" s="87"/>
      <c r="G111" s="74" t="s">
        <v>86</v>
      </c>
      <c r="H111" s="74" t="s">
        <v>87</v>
      </c>
      <c r="I111" s="74" t="s">
        <v>6</v>
      </c>
    </row>
    <row r="112" spans="1:9" ht="41.9" customHeight="1" x14ac:dyDescent="0.35">
      <c r="A112" s="81" t="s">
        <v>31</v>
      </c>
      <c r="B112" s="818" t="s">
        <v>471</v>
      </c>
      <c r="C112" s="819"/>
      <c r="D112" s="68" t="s">
        <v>326</v>
      </c>
      <c r="E112" s="87"/>
      <c r="F112" s="87"/>
      <c r="G112" s="74" t="s">
        <v>86</v>
      </c>
      <c r="H112" s="74" t="s">
        <v>87</v>
      </c>
      <c r="I112" s="74" t="s">
        <v>213</v>
      </c>
    </row>
    <row r="113" spans="1:9" ht="46.4" customHeight="1" x14ac:dyDescent="0.35">
      <c r="A113" s="81" t="s">
        <v>34</v>
      </c>
      <c r="B113" s="818" t="s">
        <v>472</v>
      </c>
      <c r="C113" s="819"/>
      <c r="D113" s="68" t="s">
        <v>326</v>
      </c>
      <c r="E113" s="87"/>
      <c r="F113" s="87"/>
      <c r="G113" s="74" t="s">
        <v>86</v>
      </c>
      <c r="H113" s="74" t="s">
        <v>87</v>
      </c>
      <c r="I113" s="74" t="s">
        <v>213</v>
      </c>
    </row>
    <row r="114" spans="1:9" ht="48" customHeight="1" x14ac:dyDescent="0.35">
      <c r="A114" s="81" t="s">
        <v>35</v>
      </c>
      <c r="B114" s="818" t="s">
        <v>473</v>
      </c>
      <c r="C114" s="819"/>
      <c r="D114" s="68" t="s">
        <v>325</v>
      </c>
      <c r="E114" s="87"/>
      <c r="F114" s="87"/>
      <c r="G114" s="74" t="s">
        <v>86</v>
      </c>
      <c r="H114" s="74" t="s">
        <v>87</v>
      </c>
      <c r="I114" s="74" t="s">
        <v>213</v>
      </c>
    </row>
    <row r="115" spans="1:9" ht="41.9" customHeight="1" x14ac:dyDescent="0.35">
      <c r="A115" s="81" t="s">
        <v>47</v>
      </c>
      <c r="B115" s="818" t="s">
        <v>571</v>
      </c>
      <c r="C115" s="819"/>
      <c r="D115" s="68" t="s">
        <v>327</v>
      </c>
      <c r="E115" s="87"/>
      <c r="F115" s="87"/>
      <c r="G115" s="74" t="s">
        <v>86</v>
      </c>
      <c r="H115" s="74" t="s">
        <v>393</v>
      </c>
      <c r="I115" s="74" t="s">
        <v>213</v>
      </c>
    </row>
    <row r="116" spans="1:9" ht="99" customHeight="1" x14ac:dyDescent="0.35">
      <c r="A116" s="1000"/>
      <c r="B116" s="1000"/>
      <c r="C116" s="1000"/>
      <c r="D116" s="1000"/>
      <c r="E116" s="1000"/>
      <c r="F116" s="1000"/>
      <c r="G116" s="1000"/>
      <c r="H116" s="1000"/>
      <c r="I116" s="1000"/>
    </row>
    <row r="117" spans="1:9" ht="74" customHeight="1" x14ac:dyDescent="0.35">
      <c r="A117" s="1001"/>
      <c r="B117" s="1001"/>
      <c r="C117" s="1001"/>
      <c r="D117" s="1001"/>
      <c r="E117" s="1001"/>
      <c r="F117" s="1001"/>
      <c r="G117" s="1001"/>
      <c r="H117" s="1001"/>
      <c r="I117" s="1001"/>
    </row>
    <row r="118" spans="1:9" ht="25.4" customHeight="1" x14ac:dyDescent="0.35">
      <c r="A118" s="825" t="s">
        <v>187</v>
      </c>
      <c r="B118" s="825"/>
      <c r="C118" s="825"/>
      <c r="D118" s="825"/>
      <c r="E118" s="314" t="s">
        <v>12</v>
      </c>
      <c r="F118" s="314" t="s">
        <v>13</v>
      </c>
      <c r="G118" s="314" t="s">
        <v>147</v>
      </c>
      <c r="H118" s="314" t="s">
        <v>146</v>
      </c>
      <c r="I118" s="314" t="s">
        <v>145</v>
      </c>
    </row>
    <row r="119" spans="1:9" ht="182.5" customHeight="1" x14ac:dyDescent="0.35">
      <c r="A119" s="82" t="s">
        <v>14</v>
      </c>
      <c r="B119" s="523" t="s">
        <v>650</v>
      </c>
      <c r="C119" s="524"/>
      <c r="D119" s="141" t="s">
        <v>328</v>
      </c>
      <c r="E119" s="90"/>
      <c r="F119" s="90"/>
      <c r="G119" s="77" t="s">
        <v>213</v>
      </c>
      <c r="H119" s="77" t="s">
        <v>213</v>
      </c>
      <c r="I119" s="77" t="s">
        <v>714</v>
      </c>
    </row>
    <row r="120" spans="1:9" ht="3.65" customHeight="1" x14ac:dyDescent="0.35">
      <c r="A120" s="1000"/>
      <c r="B120" s="1000"/>
      <c r="C120" s="1000"/>
      <c r="D120" s="1000"/>
      <c r="E120" s="1000"/>
      <c r="F120" s="1000"/>
      <c r="G120" s="1000"/>
      <c r="H120" s="1000"/>
      <c r="I120" s="1000"/>
    </row>
    <row r="121" spans="1:9" ht="3.65" customHeight="1" x14ac:dyDescent="0.35">
      <c r="A121" s="1001"/>
      <c r="B121" s="1001"/>
      <c r="C121" s="1001"/>
      <c r="D121" s="1001"/>
      <c r="E121" s="1001"/>
      <c r="F121" s="1001"/>
      <c r="G121" s="1001"/>
      <c r="H121" s="1001"/>
      <c r="I121" s="1001"/>
    </row>
    <row r="122" spans="1:9" ht="18.649999999999999" customHeight="1" x14ac:dyDescent="0.35">
      <c r="A122" s="1003" t="s">
        <v>785</v>
      </c>
      <c r="B122" s="1003"/>
      <c r="C122" s="1003"/>
      <c r="D122" s="1003"/>
      <c r="E122" s="1003"/>
      <c r="F122" s="1003"/>
      <c r="G122" s="1003"/>
      <c r="H122" s="1003"/>
      <c r="I122" s="1003"/>
    </row>
    <row r="123" spans="1:9" ht="44.15" customHeight="1" x14ac:dyDescent="0.35">
      <c r="A123" s="80" t="s">
        <v>14</v>
      </c>
      <c r="B123" s="550" t="s">
        <v>786</v>
      </c>
      <c r="C123" s="551"/>
      <c r="D123" s="67" t="s">
        <v>329</v>
      </c>
      <c r="E123" s="86"/>
      <c r="F123" s="86"/>
      <c r="G123" s="73" t="s">
        <v>213</v>
      </c>
      <c r="H123" s="73" t="s">
        <v>213</v>
      </c>
      <c r="I123" s="73" t="s">
        <v>5</v>
      </c>
    </row>
    <row r="124" spans="1:9" ht="45" customHeight="1" x14ac:dyDescent="0.35">
      <c r="A124" s="81" t="s">
        <v>30</v>
      </c>
      <c r="B124" s="787" t="s">
        <v>313</v>
      </c>
      <c r="C124" s="788"/>
      <c r="D124" s="68" t="s">
        <v>330</v>
      </c>
      <c r="E124" s="87"/>
      <c r="F124" s="87"/>
      <c r="G124" s="74" t="s">
        <v>213</v>
      </c>
      <c r="H124" s="74" t="s">
        <v>213</v>
      </c>
      <c r="I124" s="74" t="s">
        <v>5</v>
      </c>
    </row>
    <row r="125" spans="1:9" ht="47.15" customHeight="1" x14ac:dyDescent="0.35">
      <c r="A125" s="79" t="s">
        <v>31</v>
      </c>
      <c r="B125" s="781" t="s">
        <v>315</v>
      </c>
      <c r="C125" s="782"/>
      <c r="D125" s="71" t="s">
        <v>331</v>
      </c>
      <c r="E125" s="88"/>
      <c r="F125" s="88"/>
      <c r="G125" s="72" t="s">
        <v>213</v>
      </c>
      <c r="H125" s="72" t="s">
        <v>213</v>
      </c>
      <c r="I125" s="72" t="s">
        <v>5</v>
      </c>
    </row>
    <row r="126" spans="1:9" ht="6.65" customHeight="1" x14ac:dyDescent="0.35">
      <c r="A126" s="1000"/>
      <c r="B126" s="1000"/>
      <c r="C126" s="1000"/>
      <c r="D126" s="1000"/>
      <c r="E126" s="1000"/>
      <c r="F126" s="1000"/>
      <c r="G126" s="1000"/>
      <c r="H126" s="1000"/>
      <c r="I126" s="1000"/>
    </row>
    <row r="127" spans="1:9" ht="6.65" customHeight="1" x14ac:dyDescent="0.35">
      <c r="A127" s="1001"/>
      <c r="B127" s="1001"/>
      <c r="C127" s="1001"/>
      <c r="D127" s="1001"/>
      <c r="E127" s="1001"/>
      <c r="F127" s="1001"/>
      <c r="G127" s="1001"/>
      <c r="H127" s="1001"/>
      <c r="I127" s="1001"/>
    </row>
    <row r="128" spans="1:9" ht="18.649999999999999" customHeight="1" x14ac:dyDescent="0.35">
      <c r="A128" s="1002" t="s">
        <v>201</v>
      </c>
      <c r="B128" s="1002"/>
      <c r="C128" s="1002"/>
      <c r="D128" s="1002"/>
      <c r="E128" s="1002"/>
      <c r="F128" s="1002"/>
      <c r="G128" s="1002"/>
      <c r="H128" s="1002"/>
      <c r="I128" s="1002"/>
    </row>
    <row r="129" spans="1:9" ht="33.65" customHeight="1" x14ac:dyDescent="0.35">
      <c r="A129" s="80" t="s">
        <v>14</v>
      </c>
      <c r="B129" s="75" t="s">
        <v>332</v>
      </c>
      <c r="C129" s="931" t="s">
        <v>222</v>
      </c>
      <c r="D129" s="932"/>
      <c r="E129" s="86"/>
      <c r="F129" s="86"/>
      <c r="G129" s="73" t="s">
        <v>213</v>
      </c>
      <c r="H129" s="73" t="s">
        <v>213</v>
      </c>
      <c r="I129" s="73" t="s">
        <v>213</v>
      </c>
    </row>
    <row r="130" spans="1:9" ht="33.65" customHeight="1" x14ac:dyDescent="0.35">
      <c r="A130" s="81" t="s">
        <v>30</v>
      </c>
      <c r="B130" s="69" t="s">
        <v>216</v>
      </c>
      <c r="C130" s="829" t="s">
        <v>222</v>
      </c>
      <c r="D130" s="830"/>
      <c r="E130" s="87"/>
      <c r="F130" s="87"/>
      <c r="G130" s="74" t="s">
        <v>213</v>
      </c>
      <c r="H130" s="74" t="s">
        <v>213</v>
      </c>
      <c r="I130" s="74" t="s">
        <v>213</v>
      </c>
    </row>
    <row r="131" spans="1:9" ht="39.65" customHeight="1" x14ac:dyDescent="0.35">
      <c r="A131" s="81" t="s">
        <v>31</v>
      </c>
      <c r="B131" s="787" t="s">
        <v>501</v>
      </c>
      <c r="C131" s="788"/>
      <c r="D131" s="68" t="s">
        <v>333</v>
      </c>
      <c r="E131" s="87"/>
      <c r="F131" s="87"/>
      <c r="G131" s="74" t="s">
        <v>213</v>
      </c>
      <c r="H131" s="74" t="s">
        <v>213</v>
      </c>
      <c r="I131" s="74" t="s">
        <v>213</v>
      </c>
    </row>
    <row r="132" spans="1:9" ht="42.65" customHeight="1" x14ac:dyDescent="0.35">
      <c r="A132" s="81" t="s">
        <v>34</v>
      </c>
      <c r="B132" s="787" t="s">
        <v>572</v>
      </c>
      <c r="C132" s="788"/>
      <c r="D132" s="68" t="s">
        <v>333</v>
      </c>
      <c r="E132" s="87"/>
      <c r="F132" s="87"/>
      <c r="G132" s="74" t="s">
        <v>213</v>
      </c>
      <c r="H132" s="74" t="s">
        <v>213</v>
      </c>
      <c r="I132" s="74" t="s">
        <v>213</v>
      </c>
    </row>
    <row r="133" spans="1:9" ht="54.65" customHeight="1" x14ac:dyDescent="0.35">
      <c r="A133" s="81" t="s">
        <v>35</v>
      </c>
      <c r="B133" s="787" t="s">
        <v>601</v>
      </c>
      <c r="C133" s="788"/>
      <c r="D133" s="68" t="s">
        <v>333</v>
      </c>
      <c r="E133" s="87"/>
      <c r="F133" s="87"/>
      <c r="G133" s="74" t="s">
        <v>213</v>
      </c>
      <c r="H133" s="74" t="s">
        <v>213</v>
      </c>
      <c r="I133" s="74" t="s">
        <v>213</v>
      </c>
    </row>
    <row r="134" spans="1:9" ht="7.4" customHeight="1" x14ac:dyDescent="0.35">
      <c r="A134" s="1005"/>
      <c r="B134" s="1005"/>
      <c r="C134" s="1005"/>
      <c r="D134" s="1005"/>
      <c r="E134" s="1005"/>
      <c r="F134" s="1005"/>
      <c r="G134" s="1005"/>
      <c r="H134" s="1005"/>
      <c r="I134" s="1005"/>
    </row>
    <row r="135" spans="1:9" ht="5.5" customHeight="1" x14ac:dyDescent="0.35">
      <c r="A135" s="1006"/>
      <c r="B135" s="1006"/>
      <c r="C135" s="1006"/>
      <c r="D135" s="1006"/>
      <c r="E135" s="1006"/>
      <c r="F135" s="1006"/>
      <c r="G135" s="1006"/>
      <c r="H135" s="1006"/>
      <c r="I135" s="1006"/>
    </row>
    <row r="136" spans="1:9" ht="26.15" customHeight="1" x14ac:dyDescent="0.35">
      <c r="A136" s="562" t="s">
        <v>170</v>
      </c>
      <c r="B136" s="562"/>
      <c r="C136" s="562"/>
      <c r="D136" s="562"/>
      <c r="E136" s="313" t="s">
        <v>12</v>
      </c>
      <c r="F136" s="313" t="s">
        <v>13</v>
      </c>
      <c r="G136" s="313" t="s">
        <v>147</v>
      </c>
      <c r="H136" s="313" t="s">
        <v>146</v>
      </c>
      <c r="I136" s="313" t="s">
        <v>145</v>
      </c>
    </row>
    <row r="137" spans="1:9" ht="18.649999999999999" customHeight="1" x14ac:dyDescent="0.35">
      <c r="A137" s="825" t="s">
        <v>171</v>
      </c>
      <c r="B137" s="825"/>
      <c r="C137" s="825"/>
      <c r="D137" s="825"/>
      <c r="E137" s="825"/>
      <c r="F137" s="825"/>
      <c r="G137" s="825"/>
      <c r="H137" s="825"/>
      <c r="I137" s="825"/>
    </row>
    <row r="138" spans="1:9" ht="58.4" customHeight="1" x14ac:dyDescent="0.35">
      <c r="A138" s="80" t="s">
        <v>14</v>
      </c>
      <c r="B138" s="938" t="s">
        <v>588</v>
      </c>
      <c r="C138" s="939"/>
      <c r="D138" s="65" t="s">
        <v>435</v>
      </c>
      <c r="E138" s="86"/>
      <c r="F138" s="86"/>
      <c r="G138" s="73" t="s">
        <v>55</v>
      </c>
      <c r="H138" s="73" t="s">
        <v>56</v>
      </c>
      <c r="I138" s="73" t="s">
        <v>213</v>
      </c>
    </row>
    <row r="139" spans="1:9" ht="44.15" customHeight="1" x14ac:dyDescent="0.35">
      <c r="A139" s="81" t="s">
        <v>30</v>
      </c>
      <c r="B139" s="787" t="s">
        <v>750</v>
      </c>
      <c r="C139" s="788"/>
      <c r="D139" s="65" t="s">
        <v>433</v>
      </c>
      <c r="E139" s="87"/>
      <c r="F139" s="87"/>
      <c r="G139" s="74" t="s">
        <v>55</v>
      </c>
      <c r="H139" s="74" t="s">
        <v>56</v>
      </c>
      <c r="I139" s="74" t="s">
        <v>213</v>
      </c>
    </row>
    <row r="140" spans="1:9" ht="38.5" customHeight="1" x14ac:dyDescent="0.35">
      <c r="A140" s="81" t="s">
        <v>31</v>
      </c>
      <c r="B140" s="69" t="s">
        <v>635</v>
      </c>
      <c r="C140" s="619" t="s">
        <v>234</v>
      </c>
      <c r="D140" s="621"/>
      <c r="E140" s="87"/>
      <c r="F140" s="87"/>
      <c r="G140" s="74" t="s">
        <v>55</v>
      </c>
      <c r="H140" s="74" t="s">
        <v>56</v>
      </c>
      <c r="I140" s="74" t="s">
        <v>213</v>
      </c>
    </row>
    <row r="141" spans="1:9" ht="43.4" customHeight="1" x14ac:dyDescent="0.35">
      <c r="A141" s="79" t="s">
        <v>34</v>
      </c>
      <c r="B141" s="781" t="s">
        <v>407</v>
      </c>
      <c r="C141" s="782"/>
      <c r="D141" s="71" t="s">
        <v>434</v>
      </c>
      <c r="E141" s="88"/>
      <c r="F141" s="88"/>
      <c r="G141" s="72" t="s">
        <v>38</v>
      </c>
      <c r="H141" s="125" t="s">
        <v>707</v>
      </c>
      <c r="I141" s="72" t="s">
        <v>213</v>
      </c>
    </row>
    <row r="142" spans="1:9" ht="63" customHeight="1" x14ac:dyDescent="0.35">
      <c r="A142" s="1000"/>
      <c r="B142" s="1000"/>
      <c r="C142" s="1000"/>
      <c r="D142" s="1000"/>
      <c r="E142" s="1000"/>
      <c r="F142" s="1000"/>
      <c r="G142" s="1000"/>
      <c r="H142" s="1000"/>
      <c r="I142" s="1000"/>
    </row>
    <row r="143" spans="1:9" ht="43.5" customHeight="1" x14ac:dyDescent="0.35">
      <c r="A143" s="1001"/>
      <c r="B143" s="1001"/>
      <c r="C143" s="1001"/>
      <c r="D143" s="1001"/>
      <c r="E143" s="1001"/>
      <c r="F143" s="1001"/>
      <c r="G143" s="1001"/>
      <c r="H143" s="1001"/>
      <c r="I143" s="1001"/>
    </row>
    <row r="144" spans="1:9" ht="24.75" customHeight="1" x14ac:dyDescent="0.35">
      <c r="A144" s="825" t="s">
        <v>188</v>
      </c>
      <c r="B144" s="825"/>
      <c r="C144" s="825"/>
      <c r="D144" s="825"/>
      <c r="E144" s="314" t="s">
        <v>12</v>
      </c>
      <c r="F144" s="314" t="s">
        <v>13</v>
      </c>
      <c r="G144" s="314" t="s">
        <v>147</v>
      </c>
      <c r="H144" s="314" t="s">
        <v>146</v>
      </c>
      <c r="I144" s="314" t="s">
        <v>145</v>
      </c>
    </row>
    <row r="145" spans="1:9" ht="76.400000000000006" customHeight="1" x14ac:dyDescent="0.35">
      <c r="A145" s="80" t="s">
        <v>14</v>
      </c>
      <c r="B145" s="550" t="s">
        <v>674</v>
      </c>
      <c r="C145" s="551"/>
      <c r="D145" s="67" t="s">
        <v>334</v>
      </c>
      <c r="E145" s="86"/>
      <c r="F145" s="86"/>
      <c r="G145" s="73" t="s">
        <v>88</v>
      </c>
      <c r="H145" s="73" t="s">
        <v>710</v>
      </c>
      <c r="I145" s="73" t="s">
        <v>213</v>
      </c>
    </row>
    <row r="146" spans="1:9" ht="66.650000000000006" customHeight="1" x14ac:dyDescent="0.35">
      <c r="A146" s="81" t="s">
        <v>30</v>
      </c>
      <c r="B146" s="69" t="s">
        <v>587</v>
      </c>
      <c r="C146" s="619" t="s">
        <v>234</v>
      </c>
      <c r="D146" s="621"/>
      <c r="E146" s="87"/>
      <c r="F146" s="87"/>
      <c r="G146" s="74" t="s">
        <v>88</v>
      </c>
      <c r="H146" s="74" t="s">
        <v>711</v>
      </c>
      <c r="I146" s="74" t="s">
        <v>213</v>
      </c>
    </row>
    <row r="147" spans="1:9" ht="51.65" customHeight="1" x14ac:dyDescent="0.35">
      <c r="A147" s="81" t="s">
        <v>31</v>
      </c>
      <c r="B147" s="787" t="s">
        <v>89</v>
      </c>
      <c r="C147" s="788"/>
      <c r="D147" s="68" t="s">
        <v>335</v>
      </c>
      <c r="E147" s="87"/>
      <c r="F147" s="87"/>
      <c r="G147" s="74" t="s">
        <v>88</v>
      </c>
      <c r="H147" s="74" t="s">
        <v>711</v>
      </c>
      <c r="I147" s="74" t="s">
        <v>213</v>
      </c>
    </row>
    <row r="148" spans="1:9" ht="90.65" customHeight="1" x14ac:dyDescent="0.35">
      <c r="A148" s="81" t="s">
        <v>34</v>
      </c>
      <c r="B148" s="122" t="s">
        <v>633</v>
      </c>
      <c r="C148" s="619" t="s">
        <v>222</v>
      </c>
      <c r="D148" s="621"/>
      <c r="E148" s="87"/>
      <c r="F148" s="87"/>
      <c r="G148" s="74" t="s">
        <v>88</v>
      </c>
      <c r="H148" s="74" t="s">
        <v>711</v>
      </c>
      <c r="I148" s="74" t="s">
        <v>213</v>
      </c>
    </row>
    <row r="149" spans="1:9" ht="7.5" customHeight="1" x14ac:dyDescent="0.35">
      <c r="A149" s="1000"/>
      <c r="B149" s="1000"/>
      <c r="C149" s="1000"/>
      <c r="D149" s="1000"/>
      <c r="E149" s="1000"/>
      <c r="F149" s="1000"/>
      <c r="G149" s="1000"/>
      <c r="H149" s="1000"/>
      <c r="I149" s="1000"/>
    </row>
    <row r="150" spans="1:9" ht="6.65" customHeight="1" x14ac:dyDescent="0.35">
      <c r="A150" s="1001"/>
      <c r="B150" s="1001"/>
      <c r="C150" s="1001"/>
      <c r="D150" s="1001"/>
      <c r="E150" s="1001"/>
      <c r="F150" s="1001"/>
      <c r="G150" s="1001"/>
      <c r="H150" s="1001"/>
      <c r="I150" s="1001"/>
    </row>
    <row r="151" spans="1:9" ht="18.649999999999999" customHeight="1" x14ac:dyDescent="0.35">
      <c r="A151" s="825" t="s">
        <v>202</v>
      </c>
      <c r="B151" s="825"/>
      <c r="C151" s="825"/>
      <c r="D151" s="825"/>
      <c r="E151" s="825"/>
      <c r="F151" s="825"/>
      <c r="G151" s="825"/>
      <c r="H151" s="825"/>
      <c r="I151" s="825"/>
    </row>
    <row r="152" spans="1:9" ht="123.65" customHeight="1" x14ac:dyDescent="0.35">
      <c r="A152" s="80" t="s">
        <v>14</v>
      </c>
      <c r="B152" s="305" t="s">
        <v>634</v>
      </c>
      <c r="C152" s="619" t="s">
        <v>222</v>
      </c>
      <c r="D152" s="621"/>
      <c r="E152" s="86"/>
      <c r="F152" s="86"/>
      <c r="G152" s="73" t="s">
        <v>90</v>
      </c>
      <c r="H152" s="73" t="s">
        <v>91</v>
      </c>
      <c r="I152" s="73" t="s">
        <v>213</v>
      </c>
    </row>
    <row r="153" spans="1:9" ht="8.25" customHeight="1" x14ac:dyDescent="0.35">
      <c r="A153" s="1005"/>
      <c r="B153" s="1005"/>
      <c r="C153" s="1005"/>
      <c r="D153" s="1005"/>
      <c r="E153" s="1005"/>
      <c r="F153" s="1005"/>
      <c r="G153" s="1005"/>
      <c r="H153" s="1005"/>
      <c r="I153" s="1005"/>
    </row>
    <row r="154" spans="1:9" ht="6.75" customHeight="1" x14ac:dyDescent="0.35">
      <c r="A154" s="1006"/>
      <c r="B154" s="1006"/>
      <c r="C154" s="1006"/>
      <c r="D154" s="1006"/>
      <c r="E154" s="1006"/>
      <c r="F154" s="1006"/>
      <c r="G154" s="1006"/>
      <c r="H154" s="1006"/>
      <c r="I154" s="1006"/>
    </row>
    <row r="155" spans="1:9" ht="26.15" customHeight="1" x14ac:dyDescent="0.35">
      <c r="A155" s="562" t="s">
        <v>533</v>
      </c>
      <c r="B155" s="562"/>
      <c r="C155" s="562"/>
      <c r="D155" s="562"/>
      <c r="E155" s="313" t="s">
        <v>12</v>
      </c>
      <c r="F155" s="313" t="s">
        <v>13</v>
      </c>
      <c r="G155" s="313" t="s">
        <v>147</v>
      </c>
      <c r="H155" s="313" t="s">
        <v>146</v>
      </c>
      <c r="I155" s="313" t="s">
        <v>145</v>
      </c>
    </row>
    <row r="156" spans="1:9" ht="18.649999999999999" customHeight="1" x14ac:dyDescent="0.35">
      <c r="A156" s="825" t="s">
        <v>535</v>
      </c>
      <c r="B156" s="825"/>
      <c r="C156" s="825"/>
      <c r="D156" s="825"/>
      <c r="E156" s="825"/>
      <c r="F156" s="825"/>
      <c r="G156" s="825"/>
      <c r="H156" s="825"/>
      <c r="I156" s="825"/>
    </row>
    <row r="157" spans="1:9" ht="81" customHeight="1" x14ac:dyDescent="0.35">
      <c r="A157" s="80" t="s">
        <v>14</v>
      </c>
      <c r="B157" s="550" t="s">
        <v>636</v>
      </c>
      <c r="C157" s="551"/>
      <c r="D157" s="67" t="s">
        <v>531</v>
      </c>
      <c r="E157" s="86"/>
      <c r="F157" s="86"/>
      <c r="G157" s="73" t="s">
        <v>92</v>
      </c>
      <c r="H157" s="73" t="s">
        <v>93</v>
      </c>
      <c r="I157" s="73" t="s">
        <v>213</v>
      </c>
    </row>
    <row r="158" spans="1:9" ht="57" customHeight="1" x14ac:dyDescent="0.35">
      <c r="A158" s="81" t="s">
        <v>30</v>
      </c>
      <c r="B158" s="787" t="s">
        <v>589</v>
      </c>
      <c r="C158" s="788"/>
      <c r="D158" s="67" t="s">
        <v>531</v>
      </c>
      <c r="E158" s="87"/>
      <c r="F158" s="87"/>
      <c r="G158" s="74" t="s">
        <v>92</v>
      </c>
      <c r="H158" s="74" t="s">
        <v>93</v>
      </c>
      <c r="I158" s="74" t="s">
        <v>213</v>
      </c>
    </row>
    <row r="159" spans="1:9" ht="117" customHeight="1" x14ac:dyDescent="0.35">
      <c r="A159" s="79" t="s">
        <v>31</v>
      </c>
      <c r="B159" s="78" t="s">
        <v>602</v>
      </c>
      <c r="C159" s="925" t="s">
        <v>222</v>
      </c>
      <c r="D159" s="926"/>
      <c r="E159" s="88"/>
      <c r="F159" s="88"/>
      <c r="G159" s="72" t="s">
        <v>92</v>
      </c>
      <c r="H159" s="72" t="s">
        <v>93</v>
      </c>
      <c r="I159" s="72" t="s">
        <v>213</v>
      </c>
    </row>
    <row r="160" spans="1:9" ht="4.4000000000000004" customHeight="1" x14ac:dyDescent="0.35">
      <c r="A160" s="1000"/>
      <c r="B160" s="1000"/>
      <c r="C160" s="1000"/>
      <c r="D160" s="1000"/>
      <c r="E160" s="1000"/>
      <c r="F160" s="1000"/>
      <c r="G160" s="1000"/>
      <c r="H160" s="1000"/>
      <c r="I160" s="1000"/>
    </row>
    <row r="161" spans="1:9" ht="6.65" customHeight="1" x14ac:dyDescent="0.35">
      <c r="A161" s="1001"/>
      <c r="B161" s="1001"/>
      <c r="C161" s="1001"/>
      <c r="D161" s="1001"/>
      <c r="E161" s="1001"/>
      <c r="F161" s="1001"/>
      <c r="G161" s="1001"/>
      <c r="H161" s="1001"/>
      <c r="I161" s="1001"/>
    </row>
    <row r="162" spans="1:9" ht="18.649999999999999" customHeight="1" x14ac:dyDescent="0.35">
      <c r="A162" s="825" t="s">
        <v>189</v>
      </c>
      <c r="B162" s="825"/>
      <c r="C162" s="825"/>
      <c r="D162" s="825"/>
      <c r="E162" s="825"/>
      <c r="F162" s="825"/>
      <c r="G162" s="825"/>
      <c r="H162" s="825"/>
      <c r="I162" s="825"/>
    </row>
    <row r="163" spans="1:9" ht="106.4" customHeight="1" x14ac:dyDescent="0.35">
      <c r="A163" s="80" t="s">
        <v>14</v>
      </c>
      <c r="B163" s="121" t="s">
        <v>590</v>
      </c>
      <c r="C163" s="829" t="s">
        <v>222</v>
      </c>
      <c r="D163" s="830"/>
      <c r="E163" s="86"/>
      <c r="F163" s="86"/>
      <c r="G163" s="73" t="s">
        <v>94</v>
      </c>
      <c r="H163" s="73" t="s">
        <v>95</v>
      </c>
      <c r="I163" s="73" t="s">
        <v>213</v>
      </c>
    </row>
    <row r="164" spans="1:9" ht="79.75" customHeight="1" x14ac:dyDescent="0.35">
      <c r="A164" s="79" t="s">
        <v>30</v>
      </c>
      <c r="B164" s="124" t="s">
        <v>591</v>
      </c>
      <c r="C164" s="829" t="s">
        <v>222</v>
      </c>
      <c r="D164" s="830"/>
      <c r="E164" s="88"/>
      <c r="F164" s="88"/>
      <c r="G164" s="72" t="s">
        <v>94</v>
      </c>
      <c r="H164" s="72" t="s">
        <v>95</v>
      </c>
      <c r="I164" s="72" t="s">
        <v>213</v>
      </c>
    </row>
    <row r="165" spans="1:9" ht="7.4" customHeight="1" x14ac:dyDescent="0.35">
      <c r="A165" s="1000"/>
      <c r="B165" s="1000"/>
      <c r="C165" s="1000"/>
      <c r="D165" s="1000"/>
      <c r="E165" s="1000"/>
      <c r="F165" s="1000"/>
      <c r="G165" s="1000"/>
      <c r="H165" s="1000"/>
      <c r="I165" s="1000"/>
    </row>
    <row r="166" spans="1:9" ht="1.4" customHeight="1" x14ac:dyDescent="0.35">
      <c r="A166" s="1001"/>
      <c r="B166" s="1001"/>
      <c r="C166" s="1001"/>
      <c r="D166" s="1001"/>
      <c r="E166" s="1001"/>
      <c r="F166" s="1001"/>
      <c r="G166" s="1001"/>
      <c r="H166" s="1001"/>
      <c r="I166" s="1001"/>
    </row>
    <row r="167" spans="1:9" ht="25.4" customHeight="1" x14ac:dyDescent="0.35">
      <c r="A167" s="825" t="s">
        <v>190</v>
      </c>
      <c r="B167" s="825"/>
      <c r="C167" s="825"/>
      <c r="D167" s="825"/>
      <c r="E167" s="314" t="s">
        <v>12</v>
      </c>
      <c r="F167" s="314" t="s">
        <v>13</v>
      </c>
      <c r="G167" s="314" t="s">
        <v>147</v>
      </c>
      <c r="H167" s="314" t="s">
        <v>146</v>
      </c>
      <c r="I167" s="314" t="s">
        <v>145</v>
      </c>
    </row>
    <row r="168" spans="1:9" ht="111.65" customHeight="1" x14ac:dyDescent="0.35">
      <c r="A168" s="80" t="s">
        <v>14</v>
      </c>
      <c r="B168" s="121" t="s">
        <v>592</v>
      </c>
      <c r="C168" s="829" t="s">
        <v>222</v>
      </c>
      <c r="D168" s="830"/>
      <c r="E168" s="86"/>
      <c r="F168" s="86"/>
      <c r="G168" s="73" t="s">
        <v>96</v>
      </c>
      <c r="H168" s="73" t="s">
        <v>97</v>
      </c>
      <c r="I168" s="73" t="s">
        <v>213</v>
      </c>
    </row>
    <row r="169" spans="1:9" ht="99.65" customHeight="1" x14ac:dyDescent="0.35">
      <c r="A169" s="137" t="s">
        <v>30</v>
      </c>
      <c r="B169" s="121" t="s">
        <v>537</v>
      </c>
      <c r="C169" s="829" t="s">
        <v>222</v>
      </c>
      <c r="D169" s="830"/>
      <c r="E169" s="87"/>
      <c r="F169" s="87"/>
      <c r="G169" s="109" t="s">
        <v>96</v>
      </c>
      <c r="H169" s="109" t="s">
        <v>97</v>
      </c>
      <c r="I169" s="109" t="s">
        <v>213</v>
      </c>
    </row>
    <row r="170" spans="1:9" ht="3.65" customHeight="1" x14ac:dyDescent="0.35">
      <c r="A170" s="1005"/>
      <c r="B170" s="1005"/>
      <c r="C170" s="1005"/>
      <c r="D170" s="1005"/>
      <c r="E170" s="1005"/>
      <c r="F170" s="1005"/>
      <c r="G170" s="1005"/>
      <c r="H170" s="1005"/>
      <c r="I170" s="1005"/>
    </row>
    <row r="171" spans="1:9" ht="6.65" customHeight="1" x14ac:dyDescent="0.35">
      <c r="A171" s="1006"/>
      <c r="B171" s="1006"/>
      <c r="C171" s="1006"/>
      <c r="D171" s="1006"/>
      <c r="E171" s="1006"/>
      <c r="F171" s="1006"/>
      <c r="G171" s="1006"/>
      <c r="H171" s="1006"/>
      <c r="I171" s="1006"/>
    </row>
    <row r="172" spans="1:9" ht="26.15" customHeight="1" x14ac:dyDescent="0.35">
      <c r="A172" s="562" t="s">
        <v>318</v>
      </c>
      <c r="B172" s="562"/>
      <c r="C172" s="562"/>
      <c r="D172" s="562"/>
      <c r="E172" s="313" t="s">
        <v>12</v>
      </c>
      <c r="F172" s="313" t="s">
        <v>13</v>
      </c>
      <c r="G172" s="313" t="s">
        <v>147</v>
      </c>
      <c r="H172" s="313" t="s">
        <v>146</v>
      </c>
      <c r="I172" s="313" t="s">
        <v>145</v>
      </c>
    </row>
    <row r="173" spans="1:9" ht="18.649999999999999" customHeight="1" x14ac:dyDescent="0.35">
      <c r="A173" s="825" t="s">
        <v>640</v>
      </c>
      <c r="B173" s="825"/>
      <c r="C173" s="825"/>
      <c r="D173" s="825"/>
      <c r="E173" s="825"/>
      <c r="F173" s="825"/>
      <c r="G173" s="825"/>
      <c r="H173" s="825"/>
      <c r="I173" s="825"/>
    </row>
    <row r="174" spans="1:9" ht="72" customHeight="1" x14ac:dyDescent="0.35">
      <c r="A174" s="80" t="s">
        <v>14</v>
      </c>
      <c r="B174" s="75" t="s">
        <v>642</v>
      </c>
      <c r="C174" s="773" t="s">
        <v>222</v>
      </c>
      <c r="D174" s="774"/>
      <c r="E174" s="86"/>
      <c r="F174" s="86"/>
      <c r="G174" s="73" t="s">
        <v>98</v>
      </c>
      <c r="H174" s="73" t="s">
        <v>99</v>
      </c>
      <c r="I174" s="73" t="s">
        <v>213</v>
      </c>
    </row>
    <row r="175" spans="1:9" ht="52.5" customHeight="1" x14ac:dyDescent="0.35">
      <c r="A175" s="81" t="s">
        <v>30</v>
      </c>
      <c r="B175" s="787" t="s">
        <v>573</v>
      </c>
      <c r="C175" s="788"/>
      <c r="D175" s="68" t="s">
        <v>336</v>
      </c>
      <c r="E175" s="87"/>
      <c r="F175" s="87"/>
      <c r="G175" s="74" t="s">
        <v>98</v>
      </c>
      <c r="H175" s="74" t="s">
        <v>99</v>
      </c>
      <c r="I175" s="74" t="s">
        <v>213</v>
      </c>
    </row>
    <row r="176" spans="1:9" ht="52.5" customHeight="1" x14ac:dyDescent="0.35">
      <c r="A176" s="81" t="s">
        <v>31</v>
      </c>
      <c r="B176" s="818" t="s">
        <v>687</v>
      </c>
      <c r="C176" s="819"/>
      <c r="D176" s="68" t="s">
        <v>337</v>
      </c>
      <c r="E176" s="87"/>
      <c r="F176" s="87"/>
      <c r="G176" s="74" t="s">
        <v>400</v>
      </c>
      <c r="H176" s="74" t="s">
        <v>99</v>
      </c>
      <c r="I176" s="74" t="s">
        <v>213</v>
      </c>
    </row>
    <row r="177" spans="1:9" ht="60.75" customHeight="1" x14ac:dyDescent="0.35">
      <c r="A177" s="81" t="s">
        <v>34</v>
      </c>
      <c r="B177" s="787" t="s">
        <v>688</v>
      </c>
      <c r="C177" s="788"/>
      <c r="D177" s="68" t="s">
        <v>337</v>
      </c>
      <c r="E177" s="87"/>
      <c r="F177" s="87"/>
      <c r="G177" s="74" t="s">
        <v>401</v>
      </c>
      <c r="H177" s="74" t="s">
        <v>99</v>
      </c>
      <c r="I177" s="74" t="s">
        <v>213</v>
      </c>
    </row>
    <row r="178" spans="1:9" ht="52.5" customHeight="1" x14ac:dyDescent="0.35">
      <c r="A178" s="81" t="s">
        <v>35</v>
      </c>
      <c r="B178" s="818" t="s">
        <v>581</v>
      </c>
      <c r="C178" s="819"/>
      <c r="D178" s="68" t="s">
        <v>338</v>
      </c>
      <c r="E178" s="87"/>
      <c r="F178" s="87"/>
      <c r="G178" s="74" t="s">
        <v>400</v>
      </c>
      <c r="H178" s="74" t="s">
        <v>99</v>
      </c>
      <c r="I178" s="74" t="s">
        <v>398</v>
      </c>
    </row>
    <row r="179" spans="1:9" ht="81.650000000000006" customHeight="1" x14ac:dyDescent="0.35">
      <c r="A179" s="79" t="s">
        <v>47</v>
      </c>
      <c r="B179" s="78" t="s">
        <v>593</v>
      </c>
      <c r="C179" s="925" t="s">
        <v>222</v>
      </c>
      <c r="D179" s="926"/>
      <c r="E179" s="88"/>
      <c r="F179" s="88"/>
      <c r="G179" s="72" t="s">
        <v>400</v>
      </c>
      <c r="H179" s="72" t="s">
        <v>99</v>
      </c>
      <c r="I179" s="72" t="s">
        <v>213</v>
      </c>
    </row>
    <row r="180" spans="1:9" ht="24" customHeight="1" x14ac:dyDescent="0.35">
      <c r="A180" s="929"/>
      <c r="B180" s="929"/>
      <c r="C180" s="929"/>
      <c r="D180" s="929"/>
      <c r="E180" s="929"/>
      <c r="F180" s="929"/>
      <c r="G180" s="929"/>
      <c r="H180" s="929"/>
      <c r="I180" s="929"/>
    </row>
    <row r="181" spans="1:9" ht="23.5" customHeight="1" x14ac:dyDescent="0.35">
      <c r="A181" s="1001"/>
      <c r="B181" s="1001"/>
      <c r="C181" s="1001"/>
      <c r="D181" s="1001"/>
      <c r="E181" s="1001"/>
      <c r="F181" s="1001"/>
      <c r="G181" s="1001"/>
      <c r="H181" s="1001"/>
      <c r="I181" s="1001"/>
    </row>
    <row r="182" spans="1:9" ht="18.649999999999999" customHeight="1" x14ac:dyDescent="0.35">
      <c r="A182" s="825" t="s">
        <v>339</v>
      </c>
      <c r="B182" s="825"/>
      <c r="C182" s="825"/>
      <c r="D182" s="825"/>
      <c r="E182" s="825"/>
      <c r="F182" s="825"/>
      <c r="G182" s="825"/>
      <c r="H182" s="825"/>
      <c r="I182" s="825"/>
    </row>
    <row r="183" spans="1:9" ht="98.5" customHeight="1" x14ac:dyDescent="0.35">
      <c r="A183" s="82" t="s">
        <v>14</v>
      </c>
      <c r="B183" s="76" t="s">
        <v>516</v>
      </c>
      <c r="C183" s="925" t="s">
        <v>234</v>
      </c>
      <c r="D183" s="926"/>
      <c r="E183" s="90"/>
      <c r="F183" s="90"/>
      <c r="G183" s="77" t="s">
        <v>15</v>
      </c>
      <c r="H183" s="77" t="s">
        <v>122</v>
      </c>
      <c r="I183" s="77" t="s">
        <v>213</v>
      </c>
    </row>
    <row r="184" spans="1:9" ht="3.65" customHeight="1" x14ac:dyDescent="0.35">
      <c r="A184" s="1000"/>
      <c r="B184" s="1000"/>
      <c r="C184" s="1000"/>
      <c r="D184" s="1000"/>
      <c r="E184" s="1000"/>
      <c r="F184" s="1000"/>
      <c r="G184" s="1000"/>
      <c r="H184" s="1000"/>
      <c r="I184" s="1000"/>
    </row>
    <row r="185" spans="1:9" ht="3.65" customHeight="1" x14ac:dyDescent="0.35">
      <c r="A185" s="1001"/>
      <c r="B185" s="1001"/>
      <c r="C185" s="1001"/>
      <c r="D185" s="1001"/>
      <c r="E185" s="1001"/>
      <c r="F185" s="1001"/>
      <c r="G185" s="1001"/>
      <c r="H185" s="1001"/>
      <c r="I185" s="1001"/>
    </row>
    <row r="186" spans="1:9" ht="25.4" customHeight="1" x14ac:dyDescent="0.35">
      <c r="A186" s="825" t="s">
        <v>191</v>
      </c>
      <c r="B186" s="825"/>
      <c r="C186" s="825"/>
      <c r="D186" s="825"/>
      <c r="E186" s="308" t="s">
        <v>12</v>
      </c>
      <c r="F186" s="308" t="s">
        <v>13</v>
      </c>
      <c r="G186" s="308" t="s">
        <v>147</v>
      </c>
      <c r="H186" s="308" t="s">
        <v>146</v>
      </c>
      <c r="I186" s="308" t="s">
        <v>145</v>
      </c>
    </row>
    <row r="187" spans="1:9" ht="70.400000000000006" customHeight="1" x14ac:dyDescent="0.35">
      <c r="A187" s="142" t="s">
        <v>14</v>
      </c>
      <c r="B187" s="523" t="s">
        <v>340</v>
      </c>
      <c r="C187" s="524"/>
      <c r="D187" s="143" t="s">
        <v>549</v>
      </c>
      <c r="E187" s="90"/>
      <c r="F187" s="90"/>
      <c r="G187" s="77" t="s">
        <v>100</v>
      </c>
      <c r="H187" s="77" t="s">
        <v>101</v>
      </c>
      <c r="I187" s="77" t="s">
        <v>213</v>
      </c>
    </row>
    <row r="188" spans="1:9" ht="3.65" customHeight="1" x14ac:dyDescent="0.35">
      <c r="A188" s="1000"/>
      <c r="B188" s="1000"/>
      <c r="C188" s="1000"/>
      <c r="D188" s="1000"/>
      <c r="E188" s="1000"/>
      <c r="F188" s="1000"/>
      <c r="G188" s="1000"/>
      <c r="H188" s="1000"/>
      <c r="I188" s="1000"/>
    </row>
    <row r="189" spans="1:9" ht="3.65" customHeight="1" x14ac:dyDescent="0.35">
      <c r="A189" s="1001"/>
      <c r="B189" s="1001"/>
      <c r="C189" s="1001"/>
      <c r="D189" s="1001"/>
      <c r="E189" s="1001"/>
      <c r="F189" s="1001"/>
      <c r="G189" s="1001"/>
      <c r="H189" s="1001"/>
      <c r="I189" s="1001"/>
    </row>
    <row r="190" spans="1:9" ht="18.649999999999999" customHeight="1" x14ac:dyDescent="0.35">
      <c r="A190" s="825" t="s">
        <v>611</v>
      </c>
      <c r="B190" s="825"/>
      <c r="C190" s="825"/>
      <c r="D190" s="825"/>
      <c r="E190" s="825"/>
      <c r="F190" s="825"/>
      <c r="G190" s="825"/>
      <c r="H190" s="825"/>
      <c r="I190" s="825"/>
    </row>
    <row r="191" spans="1:9" ht="79.5" customHeight="1" x14ac:dyDescent="0.35">
      <c r="A191" s="80" t="s">
        <v>14</v>
      </c>
      <c r="B191" s="550" t="s">
        <v>663</v>
      </c>
      <c r="C191" s="551"/>
      <c r="D191" s="67" t="s">
        <v>341</v>
      </c>
      <c r="E191" s="86"/>
      <c r="F191" s="86"/>
      <c r="G191" s="73" t="s">
        <v>57</v>
      </c>
      <c r="H191" s="73" t="s">
        <v>709</v>
      </c>
      <c r="I191" s="73" t="s">
        <v>213</v>
      </c>
    </row>
    <row r="192" spans="1:9" ht="142" customHeight="1" x14ac:dyDescent="0.35">
      <c r="A192" s="79" t="s">
        <v>30</v>
      </c>
      <c r="B192" s="787" t="s">
        <v>746</v>
      </c>
      <c r="C192" s="788"/>
      <c r="D192" s="71" t="s">
        <v>341</v>
      </c>
      <c r="E192" s="88"/>
      <c r="F192" s="88"/>
      <c r="G192" s="72" t="s">
        <v>57</v>
      </c>
      <c r="H192" s="72" t="s">
        <v>709</v>
      </c>
      <c r="I192" s="72" t="s">
        <v>213</v>
      </c>
    </row>
    <row r="193" spans="1:9" ht="7.4" customHeight="1" x14ac:dyDescent="0.35">
      <c r="A193" s="1000"/>
      <c r="B193" s="1000"/>
      <c r="C193" s="1000"/>
      <c r="D193" s="1000"/>
      <c r="E193" s="1000"/>
      <c r="F193" s="1000"/>
      <c r="G193" s="1000"/>
      <c r="H193" s="1000"/>
      <c r="I193" s="1000"/>
    </row>
    <row r="194" spans="1:9" ht="4.75" customHeight="1" x14ac:dyDescent="0.35">
      <c r="A194" s="1001"/>
      <c r="B194" s="1001"/>
      <c r="C194" s="1001"/>
      <c r="D194" s="1001"/>
      <c r="E194" s="1001"/>
      <c r="F194" s="1001"/>
      <c r="G194" s="1001"/>
      <c r="H194" s="1001"/>
      <c r="I194" s="1001"/>
    </row>
    <row r="195" spans="1:9" ht="26.15" customHeight="1" x14ac:dyDescent="0.35">
      <c r="A195" s="562" t="s">
        <v>192</v>
      </c>
      <c r="B195" s="562"/>
      <c r="C195" s="562"/>
      <c r="D195" s="562"/>
      <c r="E195" s="313" t="s">
        <v>12</v>
      </c>
      <c r="F195" s="313" t="s">
        <v>13</v>
      </c>
      <c r="G195" s="313" t="s">
        <v>147</v>
      </c>
      <c r="H195" s="313" t="s">
        <v>146</v>
      </c>
      <c r="I195" s="313" t="s">
        <v>145</v>
      </c>
    </row>
    <row r="196" spans="1:9" ht="51" customHeight="1" x14ac:dyDescent="0.35">
      <c r="A196" s="80" t="s">
        <v>14</v>
      </c>
      <c r="B196" s="121" t="s">
        <v>639</v>
      </c>
      <c r="C196" s="773" t="s">
        <v>222</v>
      </c>
      <c r="D196" s="774"/>
      <c r="E196" s="86"/>
      <c r="F196" s="86"/>
      <c r="G196" s="73" t="s">
        <v>102</v>
      </c>
      <c r="H196" s="73" t="s">
        <v>103</v>
      </c>
      <c r="I196" s="73" t="s">
        <v>213</v>
      </c>
    </row>
    <row r="197" spans="1:9" ht="59.5" customHeight="1" x14ac:dyDescent="0.35">
      <c r="A197" s="79" t="s">
        <v>30</v>
      </c>
      <c r="B197" s="122" t="s">
        <v>322</v>
      </c>
      <c r="C197" s="925" t="s">
        <v>222</v>
      </c>
      <c r="D197" s="926"/>
      <c r="E197" s="88"/>
      <c r="F197" s="88"/>
      <c r="G197" s="72" t="s">
        <v>402</v>
      </c>
      <c r="H197" s="72" t="s">
        <v>103</v>
      </c>
      <c r="I197" s="72" t="s">
        <v>213</v>
      </c>
    </row>
    <row r="198" spans="1:9" ht="7.4" customHeight="1" x14ac:dyDescent="0.35">
      <c r="A198" s="1000"/>
      <c r="B198" s="1000"/>
      <c r="C198" s="1000"/>
      <c r="D198" s="1000"/>
      <c r="E198" s="1000"/>
      <c r="F198" s="1000"/>
      <c r="G198" s="1000"/>
      <c r="H198" s="1000"/>
      <c r="I198" s="1000"/>
    </row>
    <row r="199" spans="1:9" ht="8.5" customHeight="1" x14ac:dyDescent="0.35">
      <c r="A199" s="1001"/>
      <c r="B199" s="1001"/>
      <c r="C199" s="1001"/>
      <c r="D199" s="1001"/>
      <c r="E199" s="1001"/>
      <c r="F199" s="1001"/>
      <c r="G199" s="1001"/>
      <c r="H199" s="1001"/>
      <c r="I199" s="1001"/>
    </row>
    <row r="200" spans="1:9" ht="26.15" customHeight="1" x14ac:dyDescent="0.35">
      <c r="A200" s="1018" t="s">
        <v>543</v>
      </c>
      <c r="B200" s="1018"/>
      <c r="C200" s="1018"/>
      <c r="D200" s="1018"/>
      <c r="E200" s="1018"/>
      <c r="F200" s="1018"/>
      <c r="G200" s="1018"/>
      <c r="H200" s="1018"/>
      <c r="I200" s="1018"/>
    </row>
    <row r="201" spans="1:9" ht="59.15" customHeight="1" x14ac:dyDescent="0.35">
      <c r="A201" s="83" t="s">
        <v>14</v>
      </c>
      <c r="B201" s="550" t="s">
        <v>544</v>
      </c>
      <c r="C201" s="551"/>
      <c r="D201" s="67" t="s">
        <v>766</v>
      </c>
      <c r="E201" s="86"/>
      <c r="F201" s="86"/>
      <c r="G201" s="73" t="s">
        <v>40</v>
      </c>
      <c r="H201" s="73" t="s">
        <v>41</v>
      </c>
      <c r="I201" s="73" t="s">
        <v>213</v>
      </c>
    </row>
    <row r="202" spans="1:9" ht="50.15" customHeight="1" x14ac:dyDescent="0.35">
      <c r="A202" s="84" t="s">
        <v>30</v>
      </c>
      <c r="B202" s="818" t="s">
        <v>657</v>
      </c>
      <c r="C202" s="819"/>
      <c r="D202" s="135" t="s">
        <v>328</v>
      </c>
      <c r="E202" s="87"/>
      <c r="F202" s="87"/>
      <c r="G202" s="74" t="s">
        <v>213</v>
      </c>
      <c r="H202" s="74" t="s">
        <v>213</v>
      </c>
      <c r="I202" s="74" t="s">
        <v>213</v>
      </c>
    </row>
    <row r="203" spans="1:9" ht="44.15" customHeight="1" x14ac:dyDescent="0.35">
      <c r="A203" s="84" t="s">
        <v>31</v>
      </c>
      <c r="B203" s="818" t="s">
        <v>783</v>
      </c>
      <c r="C203" s="819"/>
      <c r="D203" s="135" t="s">
        <v>328</v>
      </c>
      <c r="E203" s="87"/>
      <c r="F203" s="87"/>
      <c r="G203" s="74" t="s">
        <v>44</v>
      </c>
      <c r="H203" s="74" t="s">
        <v>45</v>
      </c>
      <c r="I203" s="74" t="s">
        <v>625</v>
      </c>
    </row>
    <row r="204" spans="1:9" ht="44.15" customHeight="1" x14ac:dyDescent="0.35">
      <c r="A204" s="84" t="s">
        <v>34</v>
      </c>
      <c r="B204" s="818" t="s">
        <v>651</v>
      </c>
      <c r="C204" s="819"/>
      <c r="D204" s="135" t="s">
        <v>328</v>
      </c>
      <c r="E204" s="87"/>
      <c r="F204" s="87"/>
      <c r="G204" s="74" t="s">
        <v>44</v>
      </c>
      <c r="H204" s="74" t="s">
        <v>45</v>
      </c>
      <c r="I204" s="74" t="s">
        <v>580</v>
      </c>
    </row>
    <row r="205" spans="1:9" ht="44.15" customHeight="1" x14ac:dyDescent="0.35">
      <c r="A205" s="84" t="s">
        <v>35</v>
      </c>
      <c r="B205" s="787" t="s">
        <v>542</v>
      </c>
      <c r="C205" s="788"/>
      <c r="D205" s="135" t="s">
        <v>328</v>
      </c>
      <c r="E205" s="87"/>
      <c r="F205" s="87"/>
      <c r="G205" s="74" t="s">
        <v>213</v>
      </c>
      <c r="H205" s="74" t="s">
        <v>213</v>
      </c>
      <c r="I205" s="74" t="s">
        <v>550</v>
      </c>
    </row>
    <row r="206" spans="1:9" ht="44.15" customHeight="1" x14ac:dyDescent="0.35">
      <c r="A206" s="84" t="s">
        <v>47</v>
      </c>
      <c r="B206" s="787" t="s">
        <v>548</v>
      </c>
      <c r="C206" s="788"/>
      <c r="D206" s="135" t="s">
        <v>328</v>
      </c>
      <c r="E206" s="87"/>
      <c r="F206" s="87"/>
      <c r="G206" s="74" t="s">
        <v>100</v>
      </c>
      <c r="H206" s="74" t="s">
        <v>101</v>
      </c>
      <c r="I206" s="74" t="s">
        <v>213</v>
      </c>
    </row>
    <row r="207" spans="1:9" ht="87.75" customHeight="1" x14ac:dyDescent="0.35"/>
    <row r="208" spans="1:9" ht="65.25" customHeight="1" x14ac:dyDescent="0.35"/>
    <row r="209" spans="1:5" x14ac:dyDescent="0.35">
      <c r="A209" s="1" t="s">
        <v>865</v>
      </c>
    </row>
    <row r="210" spans="1:5" x14ac:dyDescent="0.35">
      <c r="A210" s="1"/>
    </row>
    <row r="211" spans="1:5" ht="15" thickBot="1" x14ac:dyDescent="0.4">
      <c r="A211" s="196" t="s">
        <v>876</v>
      </c>
    </row>
    <row r="212" spans="1:5" x14ac:dyDescent="0.35">
      <c r="A212" s="553" t="s">
        <v>875</v>
      </c>
      <c r="B212" s="554"/>
      <c r="C212" s="555"/>
      <c r="D212" s="565"/>
      <c r="E212" s="566"/>
    </row>
    <row r="213" spans="1:5" x14ac:dyDescent="0.35">
      <c r="A213" s="556" t="s">
        <v>864</v>
      </c>
      <c r="B213" s="557"/>
      <c r="C213" s="558"/>
      <c r="D213" s="567"/>
      <c r="E213" s="568"/>
    </row>
    <row r="214" spans="1:5" x14ac:dyDescent="0.35">
      <c r="A214" s="577" t="s">
        <v>877</v>
      </c>
      <c r="B214" s="578"/>
      <c r="C214" s="579"/>
      <c r="D214" s="567"/>
      <c r="E214" s="568"/>
    </row>
    <row r="215" spans="1:5" x14ac:dyDescent="0.35">
      <c r="A215" s="577" t="s">
        <v>887</v>
      </c>
      <c r="B215" s="578"/>
      <c r="C215" s="579"/>
      <c r="D215" s="657"/>
      <c r="E215" s="658"/>
    </row>
    <row r="216" spans="1:5" ht="38.15" customHeight="1" x14ac:dyDescent="0.35">
      <c r="A216" s="580" t="s">
        <v>870</v>
      </c>
      <c r="B216" s="581"/>
      <c r="C216" s="582"/>
      <c r="D216" s="589"/>
      <c r="E216" s="590"/>
    </row>
    <row r="217" spans="1:5" x14ac:dyDescent="0.35">
      <c r="A217" s="339"/>
      <c r="B217" s="339"/>
      <c r="C217" s="339"/>
      <c r="D217" s="340"/>
      <c r="E217" s="340"/>
    </row>
    <row r="218" spans="1:5" ht="15" thickBot="1" x14ac:dyDescent="0.4">
      <c r="A218" s="196" t="s">
        <v>878</v>
      </c>
    </row>
    <row r="219" spans="1:5" x14ac:dyDescent="0.35">
      <c r="A219" s="553" t="s">
        <v>875</v>
      </c>
      <c r="B219" s="554"/>
      <c r="C219" s="555"/>
      <c r="D219" s="565"/>
      <c r="E219" s="566"/>
    </row>
    <row r="220" spans="1:5" x14ac:dyDescent="0.35">
      <c r="A220" s="556" t="s">
        <v>874</v>
      </c>
      <c r="B220" s="557"/>
      <c r="C220" s="558"/>
      <c r="D220" s="567"/>
      <c r="E220" s="568"/>
    </row>
    <row r="221" spans="1:5" x14ac:dyDescent="0.35">
      <c r="A221" s="556" t="s">
        <v>887</v>
      </c>
      <c r="B221" s="557"/>
      <c r="C221" s="558"/>
      <c r="D221" s="567"/>
      <c r="E221" s="568"/>
    </row>
    <row r="222" spans="1:5" ht="38.15" customHeight="1" x14ac:dyDescent="0.35">
      <c r="A222" s="580" t="s">
        <v>870</v>
      </c>
      <c r="B222" s="581"/>
      <c r="C222" s="582"/>
      <c r="D222" s="583"/>
      <c r="E222" s="584"/>
    </row>
  </sheetData>
  <sheetProtection password="E9A8" sheet="1" formatRows="0" selectLockedCells="1"/>
  <mergeCells count="235">
    <mergeCell ref="A7:C7"/>
    <mergeCell ref="E7:F7"/>
    <mergeCell ref="G7:I8"/>
    <mergeCell ref="A8:C8"/>
    <mergeCell ref="E8:F8"/>
    <mergeCell ref="A9:I9"/>
    <mergeCell ref="A1:I1"/>
    <mergeCell ref="A2:C2"/>
    <mergeCell ref="D2:I2"/>
    <mergeCell ref="A3:I3"/>
    <mergeCell ref="A4:I4"/>
    <mergeCell ref="A5:C5"/>
    <mergeCell ref="E5:F5"/>
    <mergeCell ref="G5:I6"/>
    <mergeCell ref="A6:C6"/>
    <mergeCell ref="E6:F6"/>
    <mergeCell ref="A14:I14"/>
    <mergeCell ref="A15:C16"/>
    <mergeCell ref="D15:D16"/>
    <mergeCell ref="E15:F15"/>
    <mergeCell ref="G15:I15"/>
    <mergeCell ref="B17:C17"/>
    <mergeCell ref="A10:D10"/>
    <mergeCell ref="E10:F10"/>
    <mergeCell ref="G10:I10"/>
    <mergeCell ref="A11:I11"/>
    <mergeCell ref="A12:I12"/>
    <mergeCell ref="A13:I13"/>
    <mergeCell ref="A24:I24"/>
    <mergeCell ref="A25:I25"/>
    <mergeCell ref="A26:D26"/>
    <mergeCell ref="C27:D27"/>
    <mergeCell ref="C28:D28"/>
    <mergeCell ref="C29:D29"/>
    <mergeCell ref="A18:I18"/>
    <mergeCell ref="A19:I19"/>
    <mergeCell ref="A20:I20"/>
    <mergeCell ref="B21:C21"/>
    <mergeCell ref="B22:C22"/>
    <mergeCell ref="C23:D23"/>
    <mergeCell ref="C36:D36"/>
    <mergeCell ref="A37:I37"/>
    <mergeCell ref="A38:I38"/>
    <mergeCell ref="A39:D39"/>
    <mergeCell ref="C40:D40"/>
    <mergeCell ref="C41:D41"/>
    <mergeCell ref="C30:D30"/>
    <mergeCell ref="C31:D31"/>
    <mergeCell ref="A32:I32"/>
    <mergeCell ref="A33:I33"/>
    <mergeCell ref="A34:D34"/>
    <mergeCell ref="A35:I35"/>
    <mergeCell ref="C48:D48"/>
    <mergeCell ref="A49:I49"/>
    <mergeCell ref="A50:I50"/>
    <mergeCell ref="A51:D51"/>
    <mergeCell ref="A52:I52"/>
    <mergeCell ref="B53:C53"/>
    <mergeCell ref="B42:C42"/>
    <mergeCell ref="B43:C43"/>
    <mergeCell ref="A44:I44"/>
    <mergeCell ref="A45:I45"/>
    <mergeCell ref="A46:I46"/>
    <mergeCell ref="B47:C47"/>
    <mergeCell ref="B60:C60"/>
    <mergeCell ref="B61:C61"/>
    <mergeCell ref="B62:C62"/>
    <mergeCell ref="B63:C63"/>
    <mergeCell ref="C64:D64"/>
    <mergeCell ref="C65:D65"/>
    <mergeCell ref="A54:I54"/>
    <mergeCell ref="A55:I55"/>
    <mergeCell ref="A56:I56"/>
    <mergeCell ref="B57:C57"/>
    <mergeCell ref="B58:C58"/>
    <mergeCell ref="C59:D59"/>
    <mergeCell ref="B72:C72"/>
    <mergeCell ref="B73:C73"/>
    <mergeCell ref="C74:D74"/>
    <mergeCell ref="C75:D75"/>
    <mergeCell ref="A76:I76"/>
    <mergeCell ref="A77:I77"/>
    <mergeCell ref="A66:I66"/>
    <mergeCell ref="A67:I67"/>
    <mergeCell ref="A68:D68"/>
    <mergeCell ref="A69:I69"/>
    <mergeCell ref="B70:C70"/>
    <mergeCell ref="B71:C71"/>
    <mergeCell ref="B84:C84"/>
    <mergeCell ref="C85:D85"/>
    <mergeCell ref="C86:D86"/>
    <mergeCell ref="C87:D87"/>
    <mergeCell ref="C88:D88"/>
    <mergeCell ref="A89:I89"/>
    <mergeCell ref="A78:D78"/>
    <mergeCell ref="C79:D79"/>
    <mergeCell ref="C80:D80"/>
    <mergeCell ref="A81:I81"/>
    <mergeCell ref="A82:I82"/>
    <mergeCell ref="A83:I83"/>
    <mergeCell ref="B96:C96"/>
    <mergeCell ref="B97:C97"/>
    <mergeCell ref="B98:C98"/>
    <mergeCell ref="C99:D99"/>
    <mergeCell ref="C100:D100"/>
    <mergeCell ref="A101:I101"/>
    <mergeCell ref="A90:I90"/>
    <mergeCell ref="A91:D91"/>
    <mergeCell ref="C92:D92"/>
    <mergeCell ref="C93:D93"/>
    <mergeCell ref="C94:D94"/>
    <mergeCell ref="C95:D95"/>
    <mergeCell ref="A108:I108"/>
    <mergeCell ref="A109:I109"/>
    <mergeCell ref="B110:C110"/>
    <mergeCell ref="B111:C111"/>
    <mergeCell ref="B112:C112"/>
    <mergeCell ref="B113:C113"/>
    <mergeCell ref="A102:I102"/>
    <mergeCell ref="A103:D103"/>
    <mergeCell ref="A104:I104"/>
    <mergeCell ref="C105:D105"/>
    <mergeCell ref="B106:C106"/>
    <mergeCell ref="A107:I107"/>
    <mergeCell ref="A120:I120"/>
    <mergeCell ref="A121:I121"/>
    <mergeCell ref="A122:I122"/>
    <mergeCell ref="B123:C123"/>
    <mergeCell ref="B124:C124"/>
    <mergeCell ref="B125:C125"/>
    <mergeCell ref="B114:C114"/>
    <mergeCell ref="B115:C115"/>
    <mergeCell ref="A116:I116"/>
    <mergeCell ref="A117:I117"/>
    <mergeCell ref="A118:D118"/>
    <mergeCell ref="B119:C119"/>
    <mergeCell ref="B132:C132"/>
    <mergeCell ref="B133:C133"/>
    <mergeCell ref="A134:I134"/>
    <mergeCell ref="A135:I135"/>
    <mergeCell ref="A136:D136"/>
    <mergeCell ref="A137:I137"/>
    <mergeCell ref="A126:I126"/>
    <mergeCell ref="A127:I127"/>
    <mergeCell ref="A128:I128"/>
    <mergeCell ref="C129:D129"/>
    <mergeCell ref="C130:D130"/>
    <mergeCell ref="B131:C131"/>
    <mergeCell ref="A144:D144"/>
    <mergeCell ref="B145:C145"/>
    <mergeCell ref="C146:D146"/>
    <mergeCell ref="B147:C147"/>
    <mergeCell ref="C148:D148"/>
    <mergeCell ref="A149:I149"/>
    <mergeCell ref="B138:C138"/>
    <mergeCell ref="B139:C139"/>
    <mergeCell ref="C140:D140"/>
    <mergeCell ref="B141:C141"/>
    <mergeCell ref="A142:I142"/>
    <mergeCell ref="A143:I143"/>
    <mergeCell ref="A156:I156"/>
    <mergeCell ref="B157:C157"/>
    <mergeCell ref="B158:C158"/>
    <mergeCell ref="C159:D159"/>
    <mergeCell ref="A160:I160"/>
    <mergeCell ref="A161:I161"/>
    <mergeCell ref="A150:I150"/>
    <mergeCell ref="A151:I151"/>
    <mergeCell ref="C152:D152"/>
    <mergeCell ref="A153:I153"/>
    <mergeCell ref="A154:I154"/>
    <mergeCell ref="A155:D155"/>
    <mergeCell ref="C168:D168"/>
    <mergeCell ref="C169:D169"/>
    <mergeCell ref="A170:I170"/>
    <mergeCell ref="A171:I171"/>
    <mergeCell ref="A172:D172"/>
    <mergeCell ref="A173:I173"/>
    <mergeCell ref="A162:I162"/>
    <mergeCell ref="C163:D163"/>
    <mergeCell ref="C164:D164"/>
    <mergeCell ref="A165:I165"/>
    <mergeCell ref="A166:I166"/>
    <mergeCell ref="A167:D167"/>
    <mergeCell ref="A180:I180"/>
    <mergeCell ref="A181:I181"/>
    <mergeCell ref="A182:I182"/>
    <mergeCell ref="C183:D183"/>
    <mergeCell ref="A184:I184"/>
    <mergeCell ref="A185:I185"/>
    <mergeCell ref="C174:D174"/>
    <mergeCell ref="B175:C175"/>
    <mergeCell ref="B176:C176"/>
    <mergeCell ref="B177:C177"/>
    <mergeCell ref="B178:C178"/>
    <mergeCell ref="C179:D179"/>
    <mergeCell ref="B192:C192"/>
    <mergeCell ref="A193:I193"/>
    <mergeCell ref="A194:I194"/>
    <mergeCell ref="A195:D195"/>
    <mergeCell ref="C196:D196"/>
    <mergeCell ref="C197:D197"/>
    <mergeCell ref="A186:D186"/>
    <mergeCell ref="B187:C187"/>
    <mergeCell ref="A188:I188"/>
    <mergeCell ref="A189:I189"/>
    <mergeCell ref="A190:I190"/>
    <mergeCell ref="B191:C191"/>
    <mergeCell ref="B204:C204"/>
    <mergeCell ref="B205:C205"/>
    <mergeCell ref="B206:C206"/>
    <mergeCell ref="A212:C212"/>
    <mergeCell ref="D212:E212"/>
    <mergeCell ref="A213:C213"/>
    <mergeCell ref="D213:E213"/>
    <mergeCell ref="A198:I198"/>
    <mergeCell ref="A199:I199"/>
    <mergeCell ref="A200:I200"/>
    <mergeCell ref="B201:C201"/>
    <mergeCell ref="B202:C202"/>
    <mergeCell ref="B203:C203"/>
    <mergeCell ref="A214:C214"/>
    <mergeCell ref="D214:E214"/>
    <mergeCell ref="A220:C220"/>
    <mergeCell ref="D220:E220"/>
    <mergeCell ref="A221:C221"/>
    <mergeCell ref="D221:E221"/>
    <mergeCell ref="A222:C222"/>
    <mergeCell ref="D222:E222"/>
    <mergeCell ref="A215:C215"/>
    <mergeCell ref="D215:E215"/>
    <mergeCell ref="A216:C216"/>
    <mergeCell ref="D216:E216"/>
    <mergeCell ref="A219:C219"/>
    <mergeCell ref="D219:E219"/>
  </mergeCells>
  <conditionalFormatting sqref="C27:C31">
    <cfRule type="expression" dxfId="219" priority="48">
      <formula xml:space="preserve"> C27 =""</formula>
    </cfRule>
  </conditionalFormatting>
  <conditionalFormatting sqref="C28:C31">
    <cfRule type="expression" dxfId="218" priority="49">
      <formula xml:space="preserve"> C28 ="Réponse obligatoire en cas de changement depuis le rapport précédent"&amp;CHAR(10)&amp;"Répondre ici"</formula>
    </cfRule>
  </conditionalFormatting>
  <conditionalFormatting sqref="C36">
    <cfRule type="expression" dxfId="217" priority="46">
      <formula xml:space="preserve"> C36 =""</formula>
    </cfRule>
  </conditionalFormatting>
  <conditionalFormatting sqref="C40:C41">
    <cfRule type="expression" dxfId="216" priority="45">
      <formula xml:space="preserve"> C40 ="Réponse obligatoire en cas de changement depuis le rapport précédent"&amp;CHAR(10)&amp;"Répondre ici"</formula>
    </cfRule>
    <cfRule type="expression" dxfId="215" priority="44">
      <formula xml:space="preserve"> C40 =""</formula>
    </cfRule>
  </conditionalFormatting>
  <conditionalFormatting sqref="C48">
    <cfRule type="expression" dxfId="214" priority="43">
      <formula xml:space="preserve"> C48 ="Réponse obligatoire en cas de changement depuis le rapport précédent"&amp;CHAR(10)&amp;"Répondre ici"</formula>
    </cfRule>
    <cfRule type="expression" dxfId="213" priority="42">
      <formula xml:space="preserve"> C48 =""</formula>
    </cfRule>
  </conditionalFormatting>
  <conditionalFormatting sqref="C59">
    <cfRule type="expression" dxfId="212" priority="40">
      <formula xml:space="preserve"> C59 =""</formula>
    </cfRule>
    <cfRule type="expression" dxfId="211" priority="41">
      <formula xml:space="preserve"> C59 ="Réponse Obligatoire"&amp;CHAR(10)&amp;"Répondre ici"</formula>
    </cfRule>
  </conditionalFormatting>
  <conditionalFormatting sqref="C64:C65">
    <cfRule type="expression" dxfId="210" priority="7">
      <formula xml:space="preserve"> C64 =""</formula>
    </cfRule>
  </conditionalFormatting>
  <conditionalFormatting sqref="C65">
    <cfRule type="expression" dxfId="209" priority="8">
      <formula xml:space="preserve"> C65 ="Réponse Obligatoire"&amp;CHAR(10)&amp;"Répondre ici"</formula>
    </cfRule>
  </conditionalFormatting>
  <conditionalFormatting sqref="C74:C75">
    <cfRule type="expression" dxfId="208" priority="2">
      <formula xml:space="preserve"> C74 ="Réponse Obligatoire"&amp;CHAR(10)&amp;"Répondre ici"</formula>
    </cfRule>
    <cfRule type="expression" dxfId="207" priority="1">
      <formula xml:space="preserve"> C74 =""</formula>
    </cfRule>
  </conditionalFormatting>
  <conditionalFormatting sqref="C79:C80">
    <cfRule type="expression" dxfId="206" priority="37">
      <formula xml:space="preserve"> C79 =""</formula>
    </cfRule>
    <cfRule type="expression" dxfId="205" priority="38">
      <formula xml:space="preserve"> C79 ="Réponse Obligatoire"&amp;CHAR(10)&amp;"Répondre ici"</formula>
    </cfRule>
  </conditionalFormatting>
  <conditionalFormatting sqref="C85:C88">
    <cfRule type="expression" dxfId="204" priority="15">
      <formula xml:space="preserve"> C85 =""</formula>
    </cfRule>
    <cfRule type="expression" dxfId="203" priority="16">
      <formula xml:space="preserve"> C85 ="Réponse Obligatoire"&amp;CHAR(10)&amp;"Répondre ici"</formula>
    </cfRule>
  </conditionalFormatting>
  <conditionalFormatting sqref="C92:C95">
    <cfRule type="expression" dxfId="202" priority="35">
      <formula xml:space="preserve"> C92 =""</formula>
    </cfRule>
    <cfRule type="expression" dxfId="201" priority="36">
      <formula xml:space="preserve"> C92 ="Réponse Obligatoire"&amp;CHAR(10)&amp;"Répondre ici"</formula>
    </cfRule>
  </conditionalFormatting>
  <conditionalFormatting sqref="C99:C100">
    <cfRule type="expression" dxfId="200" priority="34">
      <formula xml:space="preserve"> C99 ="Réponse Obligatoire"&amp;CHAR(10)&amp;"Répondre ici"</formula>
    </cfRule>
    <cfRule type="expression" dxfId="199" priority="33">
      <formula xml:space="preserve"> C99 =""</formula>
    </cfRule>
  </conditionalFormatting>
  <conditionalFormatting sqref="C105">
    <cfRule type="expression" dxfId="198" priority="3">
      <formula xml:space="preserve"> C105 =""</formula>
    </cfRule>
    <cfRule type="expression" dxfId="197" priority="4">
      <formula xml:space="preserve"> C105 ="Réponse Obligatoire"&amp;CHAR(10)&amp;"Répondre ici"</formula>
    </cfRule>
  </conditionalFormatting>
  <conditionalFormatting sqref="C129:C130">
    <cfRule type="expression" dxfId="196" priority="31">
      <formula xml:space="preserve"> C129 =""</formula>
    </cfRule>
    <cfRule type="expression" dxfId="195" priority="32">
      <formula xml:space="preserve"> C129 ="Réponse Obligatoire"&amp;CHAR(10)&amp;"Répondre ici"</formula>
    </cfRule>
  </conditionalFormatting>
  <conditionalFormatting sqref="C140">
    <cfRule type="expression" dxfId="194" priority="28">
      <formula xml:space="preserve"> C140 =""</formula>
    </cfRule>
    <cfRule type="expression" dxfId="193" priority="30">
      <formula xml:space="preserve"> C140 ="Réponse Facultative"&amp;CHAR(10)&amp;"Répondre ici"</formula>
    </cfRule>
  </conditionalFormatting>
  <conditionalFormatting sqref="C146">
    <cfRule type="expression" dxfId="192" priority="29">
      <formula xml:space="preserve"> C146 ="Réponse Facultative"&amp;CHAR(10)&amp;"Répondre ici"</formula>
    </cfRule>
    <cfRule type="expression" dxfId="191" priority="27">
      <formula xml:space="preserve"> C146 =""</formula>
    </cfRule>
  </conditionalFormatting>
  <conditionalFormatting sqref="C148">
    <cfRule type="expression" dxfId="190" priority="26">
      <formula xml:space="preserve"> C148 ="Réponse Obligatoire"&amp;CHAR(10)&amp;"Répondre ici"</formula>
    </cfRule>
    <cfRule type="expression" dxfId="189" priority="25">
      <formula xml:space="preserve"> C148 =""</formula>
    </cfRule>
  </conditionalFormatting>
  <conditionalFormatting sqref="C152">
    <cfRule type="expression" dxfId="188" priority="5">
      <formula xml:space="preserve"> C152 =""</formula>
    </cfRule>
    <cfRule type="expression" dxfId="187" priority="6">
      <formula xml:space="preserve"> C152 ="Réponse Obligatoire"&amp;CHAR(10)&amp;"Répondre ici"</formula>
    </cfRule>
  </conditionalFormatting>
  <conditionalFormatting sqref="C159">
    <cfRule type="expression" dxfId="186" priority="13">
      <formula xml:space="preserve"> C159 =""</formula>
    </cfRule>
    <cfRule type="expression" dxfId="185" priority="14">
      <formula xml:space="preserve"> C159 ="Réponse Obligatoire"&amp;CHAR(10)&amp;"Répondre ici"</formula>
    </cfRule>
  </conditionalFormatting>
  <conditionalFormatting sqref="C163:C164">
    <cfRule type="expression" dxfId="184" priority="11">
      <formula xml:space="preserve"> C163 =""</formula>
    </cfRule>
    <cfRule type="expression" dxfId="183" priority="12">
      <formula xml:space="preserve"> C163 ="Réponse Obligatoire"&amp;CHAR(10)&amp;"Répondre ici"</formula>
    </cfRule>
  </conditionalFormatting>
  <conditionalFormatting sqref="C168:C169">
    <cfRule type="expression" dxfId="182" priority="9">
      <formula xml:space="preserve"> C168 =""</formula>
    </cfRule>
    <cfRule type="expression" dxfId="181" priority="10">
      <formula xml:space="preserve"> C168 ="Réponse Obligatoire"&amp;CHAR(10)&amp;"Répondre ici"</formula>
    </cfRule>
  </conditionalFormatting>
  <conditionalFormatting sqref="C174">
    <cfRule type="expression" dxfId="180" priority="24">
      <formula xml:space="preserve"> C174 ="Réponse Obligatoire"&amp;CHAR(10)&amp;"Répondre ici"</formula>
    </cfRule>
    <cfRule type="expression" dxfId="179" priority="22">
      <formula xml:space="preserve"> C174 =""</formula>
    </cfRule>
  </conditionalFormatting>
  <conditionalFormatting sqref="C179">
    <cfRule type="expression" dxfId="178" priority="23">
      <formula xml:space="preserve"> C179 ="Réponse Obligatoire"&amp;CHAR(10)&amp;"Répondre ici"</formula>
    </cfRule>
    <cfRule type="expression" dxfId="177" priority="21">
      <formula xml:space="preserve"> C179 =""</formula>
    </cfRule>
  </conditionalFormatting>
  <conditionalFormatting sqref="C183">
    <cfRule type="expression" dxfId="176" priority="20">
      <formula xml:space="preserve"> C183 ="Réponse Facultative"&amp;CHAR(10)&amp;"Répondre ici"</formula>
    </cfRule>
    <cfRule type="expression" dxfId="175" priority="19">
      <formula xml:space="preserve"> C183 =""</formula>
    </cfRule>
  </conditionalFormatting>
  <conditionalFormatting sqref="C196:C197">
    <cfRule type="expression" dxfId="174" priority="18">
      <formula xml:space="preserve"> C196 ="Réponse Obligatoire"&amp;CHAR(10)&amp;"Répondre ici"</formula>
    </cfRule>
    <cfRule type="expression" dxfId="173" priority="17">
      <formula xml:space="preserve"> C196 =""</formula>
    </cfRule>
  </conditionalFormatting>
  <conditionalFormatting sqref="C23:D23">
    <cfRule type="expression" dxfId="172" priority="51">
      <formula xml:space="preserve"> C23 =""</formula>
    </cfRule>
    <cfRule type="expression" dxfId="171" priority="52">
      <formula xml:space="preserve"> C23 ="Réponse Facultative"&amp;CHAR(10)&amp;"Répondre ici"</formula>
    </cfRule>
  </conditionalFormatting>
  <conditionalFormatting sqref="C27:D27">
    <cfRule type="expression" dxfId="170" priority="50">
      <formula xml:space="preserve"> C27 ="Réponse obligatoire en cas de changement depuis le rapport précédent"&amp;CHAR(10)&amp;"Répondre ici"</formula>
    </cfRule>
  </conditionalFormatting>
  <conditionalFormatting sqref="C36:D36">
    <cfRule type="expression" dxfId="169" priority="47">
      <formula xml:space="preserve"> C36 ="Réponse Obligatoire"&amp;CHAR(10)&amp;"Répondre ici"</formula>
    </cfRule>
  </conditionalFormatting>
  <conditionalFormatting sqref="C64:D64">
    <cfRule type="expression" dxfId="168" priority="39">
      <formula xml:space="preserve"> C64 ="Réponse Facultative"&amp;CHAR(10)&amp;"Répondre ici"</formula>
    </cfRule>
  </conditionalFormatting>
  <pageMargins left="0.5" right="0.5" top="0.196850393700787" bottom="0.5" header="0.3" footer="0.3"/>
  <pageSetup paperSize="5" fitToHeight="0" orientation="landscape" r:id="rId1"/>
  <headerFooter>
    <oddFooter>&amp;L&amp;"Arial,Normal"&amp;6Mois 39 : Rapport d'implantation 2 – Programme Système de gestion de l’énergie – Avril 2026&amp;R&amp;"Arial,Normal"&amp;6&amp;P/&amp;N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546B-935B-417A-B3BB-F0FC439947E0}">
  <sheetPr codeName="Feuil2">
    <tabColor rgb="FFFF5050"/>
    <pageSetUpPr fitToPage="1"/>
  </sheetPr>
  <dimension ref="A1:D46"/>
  <sheetViews>
    <sheetView showGridLines="0" tabSelected="1" view="pageLayout" zoomScaleNormal="100" workbookViewId="0">
      <selection activeCell="A5" sqref="A5:D5"/>
    </sheetView>
  </sheetViews>
  <sheetFormatPr baseColWidth="10" defaultColWidth="11.453125" defaultRowHeight="14.5" x14ac:dyDescent="0.35"/>
  <cols>
    <col min="1" max="1" width="4.54296875" customWidth="1"/>
    <col min="2" max="2" width="28.1796875" customWidth="1"/>
    <col min="3" max="3" width="44.54296875" customWidth="1"/>
    <col min="4" max="4" width="17.453125" customWidth="1"/>
  </cols>
  <sheetData>
    <row r="1" spans="1:4" ht="14.5" customHeight="1" x14ac:dyDescent="0.35">
      <c r="A1" s="346"/>
      <c r="B1" s="346"/>
      <c r="C1" s="346"/>
      <c r="D1" s="346"/>
    </row>
    <row r="2" spans="1:4" ht="29.15" customHeight="1" x14ac:dyDescent="0.35">
      <c r="A2" s="359" t="e" vm="1">
        <v>#VALUE!</v>
      </c>
      <c r="B2" s="359"/>
      <c r="C2" s="347" t="s">
        <v>408</v>
      </c>
      <c r="D2" s="348"/>
    </row>
    <row r="3" spans="1:4" x14ac:dyDescent="0.35">
      <c r="A3" s="346"/>
      <c r="B3" s="346"/>
      <c r="C3" s="346"/>
      <c r="D3" s="346"/>
    </row>
    <row r="4" spans="1:4" ht="19.399999999999999" customHeight="1" thickBot="1" x14ac:dyDescent="0.4">
      <c r="A4" s="360" t="s">
        <v>214</v>
      </c>
      <c r="B4" s="360"/>
      <c r="C4" s="360"/>
      <c r="D4" s="360"/>
    </row>
    <row r="5" spans="1:4" ht="42.65" customHeight="1" x14ac:dyDescent="0.35">
      <c r="A5" s="361" t="s">
        <v>797</v>
      </c>
      <c r="B5" s="362"/>
      <c r="C5" s="362"/>
      <c r="D5" s="363"/>
    </row>
    <row r="6" spans="1:4" ht="19.399999999999999" customHeight="1" x14ac:dyDescent="0.35">
      <c r="A6" s="220" t="s">
        <v>134</v>
      </c>
      <c r="B6" s="364" t="s">
        <v>798</v>
      </c>
      <c r="C6" s="364"/>
      <c r="D6" s="365"/>
    </row>
    <row r="7" spans="1:4" ht="19.399999999999999" customHeight="1" x14ac:dyDescent="0.35">
      <c r="A7" s="220" t="s">
        <v>134</v>
      </c>
      <c r="B7" s="364" t="s">
        <v>676</v>
      </c>
      <c r="C7" s="364"/>
      <c r="D7" s="365"/>
    </row>
    <row r="8" spans="1:4" ht="19.399999999999999" customHeight="1" x14ac:dyDescent="0.35">
      <c r="A8" s="220" t="s">
        <v>134</v>
      </c>
      <c r="B8" s="364" t="s">
        <v>799</v>
      </c>
      <c r="C8" s="364"/>
      <c r="D8" s="365"/>
    </row>
    <row r="9" spans="1:4" ht="19.399999999999999" customHeight="1" x14ac:dyDescent="0.35">
      <c r="A9" s="220" t="s">
        <v>134</v>
      </c>
      <c r="B9" s="364" t="s">
        <v>767</v>
      </c>
      <c r="C9" s="364"/>
      <c r="D9" s="365"/>
    </row>
    <row r="10" spans="1:4" ht="54.65" customHeight="1" x14ac:dyDescent="0.35">
      <c r="A10" s="366" t="s">
        <v>800</v>
      </c>
      <c r="B10" s="367"/>
      <c r="C10" s="367"/>
      <c r="D10" s="368"/>
    </row>
    <row r="11" spans="1:4" ht="18.649999999999999" customHeight="1" x14ac:dyDescent="0.35">
      <c r="A11" s="298"/>
      <c r="B11" s="298"/>
      <c r="C11" s="298"/>
      <c r="D11" s="298"/>
    </row>
    <row r="12" spans="1:4" ht="19.399999999999999" customHeight="1" thickBot="1" x14ac:dyDescent="0.4">
      <c r="A12" s="360" t="s">
        <v>135</v>
      </c>
      <c r="B12" s="360"/>
      <c r="C12" s="360"/>
      <c r="D12" s="360"/>
    </row>
    <row r="13" spans="1:4" ht="29.15" customHeight="1" x14ac:dyDescent="0.35">
      <c r="A13" s="221" t="s">
        <v>134</v>
      </c>
      <c r="B13" s="369" t="s">
        <v>733</v>
      </c>
      <c r="C13" s="369"/>
      <c r="D13" s="370"/>
    </row>
    <row r="14" spans="1:4" ht="36" customHeight="1" x14ac:dyDescent="0.35">
      <c r="A14" s="222" t="s">
        <v>134</v>
      </c>
      <c r="B14" s="349" t="s">
        <v>801</v>
      </c>
      <c r="C14" s="349"/>
      <c r="D14" s="350"/>
    </row>
    <row r="15" spans="1:4" ht="19.399999999999999" customHeight="1" x14ac:dyDescent="0.35">
      <c r="A15" s="222" t="s">
        <v>134</v>
      </c>
      <c r="B15" s="349" t="s">
        <v>802</v>
      </c>
      <c r="C15" s="349"/>
      <c r="D15" s="350"/>
    </row>
    <row r="16" spans="1:4" ht="39.65" customHeight="1" x14ac:dyDescent="0.35">
      <c r="A16" s="222" t="s">
        <v>134</v>
      </c>
      <c r="B16" s="351" t="s">
        <v>803</v>
      </c>
      <c r="C16" s="351"/>
      <c r="D16" s="352"/>
    </row>
    <row r="17" spans="1:4" ht="18.75" customHeight="1" x14ac:dyDescent="0.35">
      <c r="A17" s="222" t="s">
        <v>134</v>
      </c>
      <c r="B17" s="351" t="s">
        <v>804</v>
      </c>
      <c r="C17" s="351"/>
      <c r="D17" s="352"/>
    </row>
    <row r="18" spans="1:4" ht="24.75" customHeight="1" x14ac:dyDescent="0.35">
      <c r="A18" s="222" t="s">
        <v>134</v>
      </c>
      <c r="B18" s="351" t="s">
        <v>855</v>
      </c>
      <c r="C18" s="351"/>
      <c r="D18" s="352"/>
    </row>
    <row r="19" spans="1:4" ht="27" customHeight="1" x14ac:dyDescent="0.35">
      <c r="A19" s="222" t="s">
        <v>134</v>
      </c>
      <c r="B19" s="351" t="s">
        <v>805</v>
      </c>
      <c r="C19" s="351"/>
      <c r="D19" s="352"/>
    </row>
    <row r="20" spans="1:4" ht="35.15" customHeight="1" x14ac:dyDescent="0.35">
      <c r="A20" s="222" t="s">
        <v>134</v>
      </c>
      <c r="B20" s="351" t="s">
        <v>806</v>
      </c>
      <c r="C20" s="351"/>
      <c r="D20" s="352"/>
    </row>
    <row r="21" spans="1:4" ht="29.15" customHeight="1" x14ac:dyDescent="0.35">
      <c r="A21" s="222" t="s">
        <v>134</v>
      </c>
      <c r="B21" s="349" t="s">
        <v>768</v>
      </c>
      <c r="C21" s="349"/>
      <c r="D21" s="350"/>
    </row>
    <row r="22" spans="1:4" ht="36.75" customHeight="1" x14ac:dyDescent="0.35">
      <c r="A22" s="355" t="s">
        <v>447</v>
      </c>
      <c r="B22" s="356"/>
      <c r="C22" s="349" t="s">
        <v>807</v>
      </c>
      <c r="D22" s="350"/>
    </row>
    <row r="23" spans="1:4" ht="36.75" customHeight="1" x14ac:dyDescent="0.35">
      <c r="A23" s="355" t="s">
        <v>409</v>
      </c>
      <c r="B23" s="356"/>
      <c r="C23" s="351" t="s">
        <v>808</v>
      </c>
      <c r="D23" s="352"/>
    </row>
    <row r="24" spans="1:4" ht="36.75" customHeight="1" x14ac:dyDescent="0.35">
      <c r="A24" s="355" t="s">
        <v>410</v>
      </c>
      <c r="B24" s="356"/>
      <c r="C24" s="349" t="s">
        <v>813</v>
      </c>
      <c r="D24" s="350"/>
    </row>
    <row r="25" spans="1:4" ht="36.75" customHeight="1" x14ac:dyDescent="0.35">
      <c r="A25" s="355" t="s">
        <v>411</v>
      </c>
      <c r="B25" s="356"/>
      <c r="C25" s="349" t="s">
        <v>809</v>
      </c>
      <c r="D25" s="350"/>
    </row>
    <row r="26" spans="1:4" ht="36.75" customHeight="1" x14ac:dyDescent="0.35">
      <c r="A26" s="355" t="s">
        <v>412</v>
      </c>
      <c r="B26" s="356"/>
      <c r="C26" s="349" t="s">
        <v>810</v>
      </c>
      <c r="D26" s="350"/>
    </row>
    <row r="27" spans="1:4" ht="36.75" customHeight="1" x14ac:dyDescent="0.35">
      <c r="A27" s="353" t="s">
        <v>413</v>
      </c>
      <c r="B27" s="355"/>
      <c r="C27" s="350" t="s">
        <v>811</v>
      </c>
      <c r="D27" s="357"/>
    </row>
    <row r="28" spans="1:4" ht="36.75" customHeight="1" x14ac:dyDescent="0.35">
      <c r="A28" s="353" t="s">
        <v>414</v>
      </c>
      <c r="B28" s="355"/>
      <c r="C28" s="342" t="s">
        <v>812</v>
      </c>
      <c r="D28" s="358"/>
    </row>
    <row r="29" spans="1:4" ht="42.65" customHeight="1" x14ac:dyDescent="0.35">
      <c r="A29" s="354" t="s">
        <v>363</v>
      </c>
      <c r="B29" s="354"/>
      <c r="C29" s="345" t="s">
        <v>856</v>
      </c>
      <c r="D29" s="345"/>
    </row>
    <row r="30" spans="1:4" ht="41.5" customHeight="1" x14ac:dyDescent="0.35">
      <c r="A30" s="353" t="s">
        <v>215</v>
      </c>
      <c r="B30" s="353"/>
      <c r="C30" s="345" t="s">
        <v>814</v>
      </c>
      <c r="D30" s="345"/>
    </row>
    <row r="31" spans="1:4" ht="19.399999999999999" customHeight="1" x14ac:dyDescent="0.35">
      <c r="A31" s="206"/>
      <c r="B31" s="343"/>
      <c r="C31" s="343"/>
      <c r="D31" s="343"/>
    </row>
    <row r="32" spans="1:4" ht="19.399999999999999" customHeight="1" x14ac:dyDescent="0.35">
      <c r="A32" s="344" t="s">
        <v>815</v>
      </c>
      <c r="B32" s="344"/>
      <c r="C32" s="344"/>
      <c r="D32" s="344"/>
    </row>
    <row r="33" spans="1:4" ht="42.65" customHeight="1" x14ac:dyDescent="0.35">
      <c r="A33" s="222" t="s">
        <v>134</v>
      </c>
      <c r="B33" s="341" t="s">
        <v>817</v>
      </c>
      <c r="C33" s="341"/>
      <c r="D33" s="342"/>
    </row>
    <row r="34" spans="1:4" ht="35.5" customHeight="1" x14ac:dyDescent="0.35">
      <c r="A34" s="222" t="s">
        <v>134</v>
      </c>
      <c r="B34" s="341" t="s">
        <v>818</v>
      </c>
      <c r="C34" s="341"/>
      <c r="D34" s="342"/>
    </row>
    <row r="35" spans="1:4" ht="35.5" customHeight="1" x14ac:dyDescent="0.35">
      <c r="A35" s="222" t="s">
        <v>134</v>
      </c>
      <c r="B35" s="341" t="s">
        <v>816</v>
      </c>
      <c r="C35" s="341"/>
      <c r="D35" s="342"/>
    </row>
    <row r="36" spans="1:4" ht="32.5" customHeight="1" x14ac:dyDescent="0.35">
      <c r="A36" s="222" t="s">
        <v>134</v>
      </c>
      <c r="B36" s="341" t="s">
        <v>819</v>
      </c>
      <c r="C36" s="341"/>
      <c r="D36" s="342"/>
    </row>
    <row r="37" spans="1:4" ht="26.15" customHeight="1" x14ac:dyDescent="0.35">
      <c r="A37" s="222" t="s">
        <v>134</v>
      </c>
      <c r="B37" s="341" t="s">
        <v>820</v>
      </c>
      <c r="C37" s="341"/>
      <c r="D37" s="342"/>
    </row>
    <row r="38" spans="1:4" ht="36" customHeight="1" x14ac:dyDescent="0.35">
      <c r="A38" s="222" t="s">
        <v>134</v>
      </c>
      <c r="B38" s="341" t="s">
        <v>821</v>
      </c>
      <c r="C38" s="341"/>
      <c r="D38" s="342"/>
    </row>
    <row r="39" spans="1:4" ht="42.65" customHeight="1" x14ac:dyDescent="0.35">
      <c r="A39" s="222" t="s">
        <v>134</v>
      </c>
      <c r="B39" s="341" t="s">
        <v>822</v>
      </c>
      <c r="C39" s="341"/>
      <c r="D39" s="342"/>
    </row>
    <row r="40" spans="1:4" ht="43.5" customHeight="1" x14ac:dyDescent="0.35">
      <c r="A40" s="222" t="s">
        <v>134</v>
      </c>
      <c r="B40" s="341" t="s">
        <v>823</v>
      </c>
      <c r="C40" s="341"/>
      <c r="D40" s="342"/>
    </row>
    <row r="41" spans="1:4" ht="24.75" customHeight="1" x14ac:dyDescent="0.35">
      <c r="A41" s="222" t="s">
        <v>134</v>
      </c>
      <c r="B41" s="341" t="s">
        <v>734</v>
      </c>
      <c r="C41" s="341"/>
      <c r="D41" s="342"/>
    </row>
    <row r="42" spans="1:4" ht="21" customHeight="1" x14ac:dyDescent="0.35">
      <c r="A42" s="222" t="s">
        <v>134</v>
      </c>
      <c r="B42" s="341" t="s">
        <v>824</v>
      </c>
      <c r="C42" s="341"/>
      <c r="D42" s="342"/>
    </row>
    <row r="43" spans="1:4" ht="37" customHeight="1" x14ac:dyDescent="0.35">
      <c r="A43" s="222" t="s">
        <v>134</v>
      </c>
      <c r="B43" s="341" t="s">
        <v>825</v>
      </c>
      <c r="C43" s="341"/>
      <c r="D43" s="342"/>
    </row>
    <row r="44" spans="1:4" ht="25.4" customHeight="1" x14ac:dyDescent="0.35">
      <c r="A44" s="222" t="s">
        <v>134</v>
      </c>
      <c r="B44" s="341" t="s">
        <v>826</v>
      </c>
      <c r="C44" s="341"/>
      <c r="D44" s="342"/>
    </row>
    <row r="45" spans="1:4" ht="25.5" customHeight="1" x14ac:dyDescent="0.35">
      <c r="A45" s="222" t="s">
        <v>134</v>
      </c>
      <c r="B45" s="341" t="s">
        <v>827</v>
      </c>
      <c r="C45" s="341"/>
      <c r="D45" s="342"/>
    </row>
    <row r="46" spans="1:4" ht="30" customHeight="1" x14ac:dyDescent="0.35">
      <c r="A46" s="222" t="s">
        <v>134</v>
      </c>
      <c r="B46" s="341" t="s">
        <v>828</v>
      </c>
      <c r="C46" s="341"/>
      <c r="D46" s="342"/>
    </row>
  </sheetData>
  <sheetProtection password="E9A8" sheet="1" objects="1" scenarios="1"/>
  <mergeCells count="55">
    <mergeCell ref="B14:D14"/>
    <mergeCell ref="B8:D8"/>
    <mergeCell ref="B9:D9"/>
    <mergeCell ref="A10:D10"/>
    <mergeCell ref="A12:D12"/>
    <mergeCell ref="B13:D13"/>
    <mergeCell ref="A2:B2"/>
    <mergeCell ref="A4:D4"/>
    <mergeCell ref="A5:D5"/>
    <mergeCell ref="B6:D6"/>
    <mergeCell ref="B7:D7"/>
    <mergeCell ref="B34:D34"/>
    <mergeCell ref="A29:B29"/>
    <mergeCell ref="B16:D16"/>
    <mergeCell ref="B21:D21"/>
    <mergeCell ref="B18:D18"/>
    <mergeCell ref="A22:B22"/>
    <mergeCell ref="A23:B23"/>
    <mergeCell ref="A24:B24"/>
    <mergeCell ref="A25:B25"/>
    <mergeCell ref="A26:B26"/>
    <mergeCell ref="A27:B27"/>
    <mergeCell ref="A28:B28"/>
    <mergeCell ref="C27:D27"/>
    <mergeCell ref="C28:D28"/>
    <mergeCell ref="C29:D29"/>
    <mergeCell ref="B19:D19"/>
    <mergeCell ref="B31:D31"/>
    <mergeCell ref="A32:D32"/>
    <mergeCell ref="B33:D33"/>
    <mergeCell ref="C30:D30"/>
    <mergeCell ref="A1:D1"/>
    <mergeCell ref="C2:D2"/>
    <mergeCell ref="A3:D3"/>
    <mergeCell ref="C22:D22"/>
    <mergeCell ref="C23:D23"/>
    <mergeCell ref="C24:D24"/>
    <mergeCell ref="C25:D25"/>
    <mergeCell ref="C26:D26"/>
    <mergeCell ref="A30:B30"/>
    <mergeCell ref="B20:D20"/>
    <mergeCell ref="B17:D17"/>
    <mergeCell ref="B15:D15"/>
    <mergeCell ref="B35:D35"/>
    <mergeCell ref="B36:D36"/>
    <mergeCell ref="B46:D46"/>
    <mergeCell ref="B37:D37"/>
    <mergeCell ref="B41:D41"/>
    <mergeCell ref="B38:D38"/>
    <mergeCell ref="B42:D42"/>
    <mergeCell ref="B43:D43"/>
    <mergeCell ref="B45:D45"/>
    <mergeCell ref="B44:D44"/>
    <mergeCell ref="B39:D39"/>
    <mergeCell ref="B40:D40"/>
  </mergeCells>
  <pageMargins left="0.5" right="0.5" top="0.196850393700787" bottom="0.5" header="0.3" footer="0.3"/>
  <pageSetup fitToHeight="0" orientation="portrait" r:id="rId1"/>
  <headerFooter>
    <oddFooter>&amp;L&amp;"Arial,Normal"&amp;6Instructions – Programme Système de gestion de l’énergie – Avril 2026&amp;R&amp;"Arial,Normal"&amp;6&amp;P/&amp;N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0264-9A03-4CE2-9FD4-4F5469948945}">
  <sheetPr>
    <tabColor rgb="FFFFE593"/>
    <pageSetUpPr fitToPage="1"/>
  </sheetPr>
  <dimension ref="A1:M277"/>
  <sheetViews>
    <sheetView showGridLines="0" view="pageLayout" zoomScaleNormal="60" workbookViewId="0">
      <selection activeCell="B12" sqref="B12:C12"/>
    </sheetView>
  </sheetViews>
  <sheetFormatPr baseColWidth="10" defaultColWidth="11.453125" defaultRowHeight="14.5" x14ac:dyDescent="0.35"/>
  <cols>
    <col min="1" max="1" width="2.54296875" customWidth="1"/>
    <col min="2" max="2" width="15.81640625" customWidth="1"/>
    <col min="3" max="3" width="13.54296875" customWidth="1"/>
    <col min="4" max="4" width="9.453125" customWidth="1"/>
    <col min="5" max="5" width="6.54296875" customWidth="1"/>
    <col min="6" max="6" width="13.453125" customWidth="1"/>
    <col min="7" max="8" width="13.54296875" customWidth="1"/>
    <col min="9" max="9" width="10.54296875" customWidth="1"/>
    <col min="10" max="10" width="11.453125" customWidth="1"/>
    <col min="11" max="11" width="11.81640625" customWidth="1"/>
    <col min="12" max="12" width="13.453125" customWidth="1"/>
    <col min="13" max="13" width="29.54296875" customWidth="1"/>
    <col min="14" max="14" width="70.54296875" customWidth="1"/>
    <col min="16" max="17" width="11.453125" customWidth="1"/>
  </cols>
  <sheetData>
    <row r="1" spans="1:13" x14ac:dyDescent="0.35">
      <c r="A1" s="346"/>
      <c r="B1" s="346"/>
      <c r="C1" s="346"/>
      <c r="D1" s="346"/>
      <c r="E1" s="346"/>
      <c r="F1" s="346"/>
      <c r="G1" s="346"/>
      <c r="H1" s="346"/>
      <c r="I1" s="346"/>
      <c r="J1" s="346"/>
      <c r="K1" s="346"/>
      <c r="L1" s="346"/>
      <c r="M1" s="346"/>
    </row>
    <row r="2" spans="1:13" ht="29.15" customHeight="1" x14ac:dyDescent="0.35">
      <c r="A2" s="346" t="e" vm="1">
        <v>#VALUE!</v>
      </c>
      <c r="B2" s="346"/>
      <c r="C2" s="346"/>
      <c r="D2" s="346"/>
      <c r="E2" s="346"/>
      <c r="F2" s="346"/>
      <c r="G2" s="459" t="s">
        <v>882</v>
      </c>
      <c r="H2" s="460"/>
      <c r="I2" s="460"/>
      <c r="J2" s="460"/>
      <c r="K2" s="460"/>
      <c r="L2" s="460"/>
      <c r="M2" s="460"/>
    </row>
    <row r="3" spans="1:13" x14ac:dyDescent="0.35">
      <c r="A3" s="346"/>
      <c r="B3" s="346"/>
      <c r="C3" s="346"/>
      <c r="D3" s="346"/>
      <c r="E3" s="346"/>
      <c r="F3" s="346"/>
      <c r="G3" s="346"/>
      <c r="H3" s="346"/>
      <c r="I3" s="346"/>
      <c r="J3" s="346"/>
      <c r="K3" s="346"/>
      <c r="L3" s="346"/>
      <c r="M3" s="346"/>
    </row>
    <row r="4" spans="1:13" ht="22.4" customHeight="1" thickBot="1" x14ac:dyDescent="0.4">
      <c r="A4" s="481" t="s">
        <v>248</v>
      </c>
      <c r="B4" s="481"/>
      <c r="C4" s="481"/>
      <c r="D4" s="481"/>
      <c r="E4" s="481"/>
      <c r="F4" s="481"/>
      <c r="G4" s="481"/>
      <c r="H4" s="481"/>
      <c r="I4" s="481"/>
      <c r="J4" s="481"/>
      <c r="K4" s="481"/>
      <c r="L4" s="481"/>
      <c r="M4" s="481"/>
    </row>
    <row r="5" spans="1:13" ht="12.25" customHeight="1" thickBot="1" x14ac:dyDescent="0.4">
      <c r="A5" s="514" t="s">
        <v>249</v>
      </c>
      <c r="B5" s="515"/>
      <c r="C5" s="515"/>
      <c r="D5" s="515"/>
      <c r="E5" s="515"/>
      <c r="F5" s="515"/>
      <c r="G5" s="516"/>
      <c r="H5" s="748" t="s">
        <v>250</v>
      </c>
      <c r="I5" s="749"/>
      <c r="J5" s="750"/>
      <c r="K5" s="542" t="s">
        <v>692</v>
      </c>
      <c r="L5" s="543"/>
      <c r="M5" s="954" t="s">
        <v>871</v>
      </c>
    </row>
    <row r="6" spans="1:13" ht="19.399999999999999" customHeight="1" x14ac:dyDescent="0.35">
      <c r="A6" s="467">
        <f xml:space="preserve"> NomEntreprise</f>
        <v>0</v>
      </c>
      <c r="B6" s="468"/>
      <c r="C6" s="468"/>
      <c r="D6" s="468"/>
      <c r="E6" s="468"/>
      <c r="F6" s="468"/>
      <c r="G6" s="469"/>
      <c r="H6" s="452">
        <f xml:space="preserve"> NEQ</f>
        <v>0</v>
      </c>
      <c r="I6" s="504"/>
      <c r="J6" s="453"/>
      <c r="K6" s="538">
        <f xml:space="preserve"> NoProjetHQ</f>
        <v>0</v>
      </c>
      <c r="L6" s="539"/>
      <c r="M6" s="954"/>
    </row>
    <row r="7" spans="1:13" ht="12.25" customHeight="1" x14ac:dyDescent="0.35">
      <c r="A7" s="505" t="s">
        <v>251</v>
      </c>
      <c r="B7" s="506"/>
      <c r="C7" s="506"/>
      <c r="D7" s="506"/>
      <c r="E7" s="506"/>
      <c r="F7" s="506"/>
      <c r="G7" s="507"/>
      <c r="H7" s="502" t="s">
        <v>255</v>
      </c>
      <c r="I7" s="503"/>
      <c r="J7" s="867"/>
      <c r="K7" s="502" t="s">
        <v>693</v>
      </c>
      <c r="L7" s="1036"/>
      <c r="M7" s="955" t="str">
        <f>IF(DateDemarrage&lt;&gt;0, EDATE(DateDemarrage, 39), "")</f>
        <v/>
      </c>
    </row>
    <row r="8" spans="1:13" ht="19.399999999999999" customHeight="1" x14ac:dyDescent="0.35">
      <c r="A8" s="467">
        <f xml:space="preserve"> NomUsine</f>
        <v>0</v>
      </c>
      <c r="B8" s="468"/>
      <c r="C8" s="468"/>
      <c r="D8" s="468"/>
      <c r="E8" s="468"/>
      <c r="F8" s="468"/>
      <c r="G8" s="469"/>
      <c r="H8" s="720">
        <f xml:space="preserve"> DateDemarrage</f>
        <v>0</v>
      </c>
      <c r="I8" s="1037"/>
      <c r="J8" s="868"/>
      <c r="K8" s="452">
        <f xml:space="preserve"> NoProjetEnergir</f>
        <v>0</v>
      </c>
      <c r="L8" s="1038"/>
      <c r="M8" s="956"/>
    </row>
    <row r="9" spans="1:13" s="5" customFormat="1" ht="25.4" customHeight="1" x14ac:dyDescent="0.35">
      <c r="A9" s="433"/>
      <c r="B9" s="433"/>
      <c r="C9" s="433"/>
      <c r="D9" s="433"/>
      <c r="E9" s="433"/>
      <c r="F9" s="433"/>
      <c r="G9" s="433"/>
      <c r="H9" s="433"/>
      <c r="I9" s="433"/>
      <c r="J9" s="607"/>
      <c r="K9" s="607"/>
      <c r="L9" s="607"/>
      <c r="M9" s="155"/>
    </row>
    <row r="10" spans="1:13" ht="26.15" customHeight="1" x14ac:dyDescent="0.35">
      <c r="A10" s="625" t="s">
        <v>603</v>
      </c>
      <c r="B10" s="625"/>
      <c r="C10" s="625"/>
      <c r="D10" s="625"/>
      <c r="E10" s="625"/>
      <c r="F10" s="625"/>
      <c r="G10" s="625"/>
      <c r="H10" s="625"/>
      <c r="I10" s="625"/>
      <c r="J10" s="625"/>
      <c r="K10" s="625"/>
      <c r="L10" s="625"/>
      <c r="M10" s="625"/>
    </row>
    <row r="11" spans="1:13" ht="39" customHeight="1" x14ac:dyDescent="0.35">
      <c r="A11" s="38"/>
      <c r="B11" s="615" t="s">
        <v>343</v>
      </c>
      <c r="C11" s="629"/>
      <c r="D11" s="114" t="s">
        <v>203</v>
      </c>
      <c r="E11" s="615" t="s">
        <v>344</v>
      </c>
      <c r="F11" s="616"/>
      <c r="G11" s="629"/>
      <c r="H11" s="615" t="s">
        <v>62</v>
      </c>
      <c r="I11" s="616"/>
      <c r="J11" s="616"/>
      <c r="K11" s="629"/>
      <c r="L11" s="615" t="s">
        <v>345</v>
      </c>
      <c r="M11" s="629"/>
    </row>
    <row r="12" spans="1:13" ht="18.649999999999999" customHeight="1" x14ac:dyDescent="0.35">
      <c r="A12" s="261" cm="1">
        <f t="array" ref="A12:A16">ROW()-ROW(A12:A16)-1</f>
        <v>-1</v>
      </c>
      <c r="B12" s="848"/>
      <c r="C12" s="850"/>
      <c r="D12" s="337"/>
      <c r="E12" s="848"/>
      <c r="F12" s="849"/>
      <c r="G12" s="850"/>
      <c r="H12" s="876"/>
      <c r="I12" s="877"/>
      <c r="J12" s="877"/>
      <c r="K12" s="878"/>
      <c r="L12" s="876"/>
      <c r="M12" s="878"/>
    </row>
    <row r="13" spans="1:13" ht="18.649999999999999" customHeight="1" x14ac:dyDescent="0.35">
      <c r="A13" s="261">
        <v>-2</v>
      </c>
      <c r="B13" s="848"/>
      <c r="C13" s="850"/>
      <c r="D13" s="337"/>
      <c r="E13" s="848"/>
      <c r="F13" s="849"/>
      <c r="G13" s="850"/>
      <c r="H13" s="876"/>
      <c r="I13" s="877"/>
      <c r="J13" s="877"/>
      <c r="K13" s="878"/>
      <c r="L13" s="876"/>
      <c r="M13" s="878"/>
    </row>
    <row r="14" spans="1:13" ht="18.649999999999999" customHeight="1" x14ac:dyDescent="0.35">
      <c r="A14" s="261">
        <v>-3</v>
      </c>
      <c r="B14" s="848"/>
      <c r="C14" s="850"/>
      <c r="D14" s="337"/>
      <c r="E14" s="848"/>
      <c r="F14" s="849"/>
      <c r="G14" s="850"/>
      <c r="H14" s="876"/>
      <c r="I14" s="877"/>
      <c r="J14" s="877"/>
      <c r="K14" s="878"/>
      <c r="L14" s="876"/>
      <c r="M14" s="878"/>
    </row>
    <row r="15" spans="1:13" ht="18.649999999999999" customHeight="1" x14ac:dyDescent="0.35">
      <c r="A15" s="261">
        <v>-4</v>
      </c>
      <c r="B15" s="848"/>
      <c r="C15" s="850"/>
      <c r="D15" s="337"/>
      <c r="E15" s="848"/>
      <c r="F15" s="849"/>
      <c r="G15" s="850"/>
      <c r="H15" s="876"/>
      <c r="I15" s="877"/>
      <c r="J15" s="877"/>
      <c r="K15" s="878"/>
      <c r="L15" s="876"/>
      <c r="M15" s="878"/>
    </row>
    <row r="16" spans="1:13" ht="18.649999999999999" customHeight="1" x14ac:dyDescent="0.35">
      <c r="A16" s="261">
        <v>-5</v>
      </c>
      <c r="B16" s="848"/>
      <c r="C16" s="850"/>
      <c r="D16" s="337"/>
      <c r="E16" s="848"/>
      <c r="F16" s="849"/>
      <c r="G16" s="850"/>
      <c r="H16" s="876"/>
      <c r="I16" s="877"/>
      <c r="J16" s="877"/>
      <c r="K16" s="878"/>
      <c r="L16" s="876"/>
      <c r="M16" s="878"/>
    </row>
    <row r="17" spans="1:13" ht="7.4" customHeight="1" x14ac:dyDescent="0.35">
      <c r="A17" s="855"/>
      <c r="B17" s="855"/>
      <c r="C17" s="855"/>
      <c r="D17" s="855"/>
      <c r="E17" s="855"/>
      <c r="F17" s="855"/>
      <c r="G17" s="855"/>
      <c r="H17" s="855"/>
      <c r="I17" s="855"/>
      <c r="J17" s="855"/>
      <c r="K17" s="855"/>
      <c r="L17" s="855"/>
      <c r="M17" s="855"/>
    </row>
    <row r="18" spans="1:13" ht="11" customHeight="1" x14ac:dyDescent="0.35">
      <c r="A18" s="856"/>
      <c r="B18" s="856"/>
      <c r="C18" s="856"/>
      <c r="D18" s="856"/>
      <c r="E18" s="856"/>
      <c r="F18" s="856"/>
      <c r="G18" s="856"/>
      <c r="H18" s="856"/>
      <c r="I18" s="856"/>
      <c r="J18" s="856"/>
      <c r="K18" s="856"/>
      <c r="L18" s="856"/>
      <c r="M18" s="856"/>
    </row>
    <row r="19" spans="1:13" ht="26.15" customHeight="1" x14ac:dyDescent="0.35">
      <c r="A19" s="625" t="s">
        <v>206</v>
      </c>
      <c r="B19" s="625"/>
      <c r="C19" s="625"/>
      <c r="D19" s="625"/>
      <c r="E19" s="625"/>
      <c r="F19" s="625"/>
      <c r="G19" s="625"/>
      <c r="H19" s="625"/>
      <c r="I19" s="625"/>
      <c r="J19" s="625"/>
      <c r="K19" s="625"/>
      <c r="L19" s="625"/>
      <c r="M19" s="625"/>
    </row>
    <row r="20" spans="1:13" ht="24.5" customHeight="1" x14ac:dyDescent="0.35">
      <c r="A20" s="39"/>
      <c r="B20" s="615" t="s">
        <v>123</v>
      </c>
      <c r="C20" s="629"/>
      <c r="D20" s="615" t="s">
        <v>346</v>
      </c>
      <c r="E20" s="616"/>
      <c r="F20" s="616"/>
      <c r="G20" s="629"/>
      <c r="H20" s="615" t="s">
        <v>124</v>
      </c>
      <c r="I20" s="616"/>
      <c r="J20" s="616"/>
      <c r="K20" s="629"/>
      <c r="L20" s="615" t="s">
        <v>125</v>
      </c>
      <c r="M20" s="629"/>
    </row>
    <row r="21" spans="1:13" ht="18.649999999999999" customHeight="1" x14ac:dyDescent="0.35">
      <c r="A21" s="261" cm="1">
        <f t="array" ref="A21:A25">ROW()-ROW(A21:A25)-1</f>
        <v>-1</v>
      </c>
      <c r="B21" s="848"/>
      <c r="C21" s="850"/>
      <c r="D21" s="848"/>
      <c r="E21" s="849"/>
      <c r="F21" s="849"/>
      <c r="G21" s="850"/>
      <c r="H21" s="876"/>
      <c r="I21" s="877"/>
      <c r="J21" s="877"/>
      <c r="K21" s="878"/>
      <c r="L21" s="876"/>
      <c r="M21" s="878"/>
    </row>
    <row r="22" spans="1:13" ht="18.649999999999999" customHeight="1" x14ac:dyDescent="0.35">
      <c r="A22" s="261">
        <v>-2</v>
      </c>
      <c r="B22" s="848"/>
      <c r="C22" s="850"/>
      <c r="D22" s="848"/>
      <c r="E22" s="849"/>
      <c r="F22" s="849"/>
      <c r="G22" s="850"/>
      <c r="H22" s="876"/>
      <c r="I22" s="877"/>
      <c r="J22" s="877"/>
      <c r="K22" s="878"/>
      <c r="L22" s="876"/>
      <c r="M22" s="878"/>
    </row>
    <row r="23" spans="1:13" ht="18.649999999999999" customHeight="1" x14ac:dyDescent="0.35">
      <c r="A23" s="261">
        <v>-3</v>
      </c>
      <c r="B23" s="848"/>
      <c r="C23" s="850"/>
      <c r="D23" s="848"/>
      <c r="E23" s="849"/>
      <c r="F23" s="849"/>
      <c r="G23" s="850"/>
      <c r="H23" s="876"/>
      <c r="I23" s="877"/>
      <c r="J23" s="877"/>
      <c r="K23" s="878"/>
      <c r="L23" s="876"/>
      <c r="M23" s="878"/>
    </row>
    <row r="24" spans="1:13" ht="18.649999999999999" customHeight="1" x14ac:dyDescent="0.35">
      <c r="A24" s="261">
        <v>-4</v>
      </c>
      <c r="B24" s="848"/>
      <c r="C24" s="850"/>
      <c r="D24" s="848"/>
      <c r="E24" s="849"/>
      <c r="F24" s="849"/>
      <c r="G24" s="850"/>
      <c r="H24" s="876"/>
      <c r="I24" s="877"/>
      <c r="J24" s="877"/>
      <c r="K24" s="878"/>
      <c r="L24" s="876"/>
      <c r="M24" s="878"/>
    </row>
    <row r="25" spans="1:13" ht="18.649999999999999" customHeight="1" x14ac:dyDescent="0.35">
      <c r="A25" s="261">
        <v>-5</v>
      </c>
      <c r="B25" s="848"/>
      <c r="C25" s="850"/>
      <c r="D25" s="848"/>
      <c r="E25" s="849"/>
      <c r="F25" s="849"/>
      <c r="G25" s="850"/>
      <c r="H25" s="876"/>
      <c r="I25" s="877"/>
      <c r="J25" s="877"/>
      <c r="K25" s="878"/>
      <c r="L25" s="876"/>
      <c r="M25" s="878"/>
    </row>
    <row r="26" spans="1:13" ht="20.25" customHeight="1" x14ac:dyDescent="0.35">
      <c r="A26" s="855"/>
      <c r="B26" s="855"/>
      <c r="C26" s="855"/>
      <c r="D26" s="855"/>
      <c r="E26" s="855"/>
      <c r="F26" s="855"/>
      <c r="G26" s="855"/>
      <c r="H26" s="855"/>
      <c r="I26" s="855"/>
      <c r="J26" s="855"/>
      <c r="K26" s="855"/>
      <c r="L26" s="855"/>
      <c r="M26" s="855"/>
    </row>
    <row r="27" spans="1:13" ht="18.75" customHeight="1" x14ac:dyDescent="0.35">
      <c r="A27" s="856"/>
      <c r="B27" s="856"/>
      <c r="C27" s="856"/>
      <c r="D27" s="856"/>
      <c r="E27" s="856"/>
      <c r="F27" s="856"/>
      <c r="G27" s="856"/>
      <c r="H27" s="856"/>
      <c r="I27" s="856"/>
      <c r="J27" s="856"/>
      <c r="K27" s="856"/>
      <c r="L27" s="856"/>
      <c r="M27" s="856"/>
    </row>
    <row r="28" spans="1:13" ht="25.75" customHeight="1" x14ac:dyDescent="0.35">
      <c r="A28" s="854" t="s">
        <v>658</v>
      </c>
      <c r="B28" s="854"/>
      <c r="C28" s="854"/>
      <c r="D28" s="854"/>
      <c r="E28" s="854"/>
      <c r="F28" s="854"/>
      <c r="G28" s="854"/>
      <c r="H28" s="854"/>
      <c r="I28" s="854"/>
      <c r="J28" s="854"/>
      <c r="K28" s="854"/>
      <c r="L28" s="854"/>
      <c r="M28" s="854"/>
    </row>
    <row r="29" spans="1:13" ht="22.4" customHeight="1" x14ac:dyDescent="0.35">
      <c r="A29" s="40"/>
      <c r="B29" s="615" t="s">
        <v>347</v>
      </c>
      <c r="C29" s="629"/>
      <c r="D29" s="851" t="s">
        <v>59</v>
      </c>
      <c r="E29" s="853"/>
      <c r="F29" s="852"/>
      <c r="G29" s="851" t="s">
        <v>60</v>
      </c>
      <c r="H29" s="853"/>
      <c r="I29" s="853"/>
      <c r="J29" s="852"/>
      <c r="K29" s="851" t="s">
        <v>61</v>
      </c>
      <c r="L29" s="853"/>
      <c r="M29" s="852"/>
    </row>
    <row r="30" spans="1:13" ht="18.649999999999999" customHeight="1" x14ac:dyDescent="0.35">
      <c r="A30" s="261" cm="1">
        <f t="array" ref="A30:A34">ROW()-ROW(A30:A34)-1</f>
        <v>-1</v>
      </c>
      <c r="B30" s="876"/>
      <c r="C30" s="878"/>
      <c r="D30" s="876"/>
      <c r="E30" s="877"/>
      <c r="F30" s="878"/>
      <c r="G30" s="876"/>
      <c r="H30" s="877"/>
      <c r="I30" s="877"/>
      <c r="J30" s="878"/>
      <c r="K30" s="1026"/>
      <c r="L30" s="1027"/>
      <c r="M30" s="1028"/>
    </row>
    <row r="31" spans="1:13" ht="18.649999999999999" customHeight="1" x14ac:dyDescent="0.35">
      <c r="A31" s="261">
        <v>-2</v>
      </c>
      <c r="B31" s="876"/>
      <c r="C31" s="878"/>
      <c r="D31" s="876"/>
      <c r="E31" s="877"/>
      <c r="F31" s="878"/>
      <c r="G31" s="876"/>
      <c r="H31" s="877"/>
      <c r="I31" s="877"/>
      <c r="J31" s="878"/>
      <c r="K31" s="1029"/>
      <c r="L31" s="1030"/>
      <c r="M31" s="1031"/>
    </row>
    <row r="32" spans="1:13" ht="18.649999999999999" customHeight="1" x14ac:dyDescent="0.35">
      <c r="A32" s="261">
        <v>-3</v>
      </c>
      <c r="B32" s="876"/>
      <c r="C32" s="878"/>
      <c r="D32" s="876"/>
      <c r="E32" s="877"/>
      <c r="F32" s="878"/>
      <c r="G32" s="876"/>
      <c r="H32" s="877"/>
      <c r="I32" s="877"/>
      <c r="J32" s="878"/>
      <c r="K32" s="1029"/>
      <c r="L32" s="1030"/>
      <c r="M32" s="1031"/>
    </row>
    <row r="33" spans="1:13" ht="18.649999999999999" customHeight="1" x14ac:dyDescent="0.35">
      <c r="A33" s="261">
        <v>-4</v>
      </c>
      <c r="B33" s="876"/>
      <c r="C33" s="878"/>
      <c r="D33" s="876"/>
      <c r="E33" s="877"/>
      <c r="F33" s="878"/>
      <c r="G33" s="876"/>
      <c r="H33" s="877"/>
      <c r="I33" s="877"/>
      <c r="J33" s="878"/>
      <c r="K33" s="1029"/>
      <c r="L33" s="1030"/>
      <c r="M33" s="1031"/>
    </row>
    <row r="34" spans="1:13" ht="18.649999999999999" customHeight="1" x14ac:dyDescent="0.35">
      <c r="A34" s="261">
        <v>-5</v>
      </c>
      <c r="B34" s="876"/>
      <c r="C34" s="878"/>
      <c r="D34" s="876"/>
      <c r="E34" s="877"/>
      <c r="F34" s="878"/>
      <c r="G34" s="876"/>
      <c r="H34" s="877"/>
      <c r="I34" s="877"/>
      <c r="J34" s="878"/>
      <c r="K34" s="1032"/>
      <c r="L34" s="1033"/>
      <c r="M34" s="1034"/>
    </row>
    <row r="35" spans="1:13" ht="12" customHeight="1" x14ac:dyDescent="0.35">
      <c r="A35" s="855"/>
      <c r="B35" s="855"/>
      <c r="C35" s="855"/>
      <c r="D35" s="855"/>
      <c r="E35" s="855"/>
      <c r="F35" s="855"/>
      <c r="G35" s="855"/>
      <c r="H35" s="855"/>
      <c r="I35" s="855"/>
      <c r="J35" s="855"/>
      <c r="K35" s="855"/>
      <c r="L35" s="855"/>
      <c r="M35" s="855"/>
    </row>
    <row r="36" spans="1:13" ht="8" customHeight="1" x14ac:dyDescent="0.35">
      <c r="A36" s="856"/>
      <c r="B36" s="856"/>
      <c r="C36" s="856"/>
      <c r="D36" s="856"/>
      <c r="E36" s="856"/>
      <c r="F36" s="856"/>
      <c r="G36" s="856"/>
      <c r="H36" s="856"/>
      <c r="I36" s="856"/>
      <c r="J36" s="856"/>
      <c r="K36" s="856"/>
      <c r="L36" s="856"/>
      <c r="M36" s="856"/>
    </row>
    <row r="37" spans="1:13" ht="26.15" customHeight="1" x14ac:dyDescent="0.35">
      <c r="A37" s="854" t="s">
        <v>619</v>
      </c>
      <c r="B37" s="854"/>
      <c r="C37" s="854"/>
      <c r="D37" s="854"/>
      <c r="E37" s="854"/>
      <c r="F37" s="854"/>
      <c r="G37" s="854"/>
      <c r="H37" s="854"/>
      <c r="I37" s="854"/>
      <c r="J37" s="854"/>
      <c r="K37" s="854"/>
      <c r="L37" s="854"/>
      <c r="M37" s="854"/>
    </row>
    <row r="38" spans="1:13" ht="60" x14ac:dyDescent="0.35">
      <c r="A38" s="29"/>
      <c r="B38" s="144" t="s">
        <v>176</v>
      </c>
      <c r="C38" s="144" t="s">
        <v>621</v>
      </c>
      <c r="D38" s="1053" t="s">
        <v>62</v>
      </c>
      <c r="E38" s="1053"/>
      <c r="F38" s="1053"/>
      <c r="G38" s="34" t="s">
        <v>623</v>
      </c>
      <c r="H38" s="34" t="s">
        <v>177</v>
      </c>
      <c r="I38" s="1053" t="s">
        <v>63</v>
      </c>
      <c r="J38" s="1053"/>
      <c r="K38" s="1053"/>
      <c r="L38" s="1053" t="s">
        <v>178</v>
      </c>
      <c r="M38" s="1053"/>
    </row>
    <row r="39" spans="1:13" ht="18.649999999999999" customHeight="1" x14ac:dyDescent="0.35">
      <c r="A39" s="261" cm="1">
        <f t="array" ref="A39:A43">ROW()-ROW(A39:A43)-1</f>
        <v>-1</v>
      </c>
      <c r="B39" s="32"/>
      <c r="C39" s="31"/>
      <c r="D39" s="876"/>
      <c r="E39" s="877"/>
      <c r="F39" s="878"/>
      <c r="G39" s="32"/>
      <c r="H39" s="32"/>
      <c r="I39" s="848"/>
      <c r="J39" s="849"/>
      <c r="K39" s="850"/>
      <c r="L39" s="848"/>
      <c r="M39" s="850"/>
    </row>
    <row r="40" spans="1:13" ht="18.649999999999999" customHeight="1" x14ac:dyDescent="0.35">
      <c r="A40" s="261">
        <v>-2</v>
      </c>
      <c r="B40" s="32"/>
      <c r="C40" s="31"/>
      <c r="D40" s="876"/>
      <c r="E40" s="877"/>
      <c r="F40" s="878"/>
      <c r="G40" s="32"/>
      <c r="H40" s="32"/>
      <c r="I40" s="848"/>
      <c r="J40" s="849"/>
      <c r="K40" s="850"/>
      <c r="L40" s="848"/>
      <c r="M40" s="850"/>
    </row>
    <row r="41" spans="1:13" ht="18.649999999999999" customHeight="1" x14ac:dyDescent="0.35">
      <c r="A41" s="261">
        <v>-3</v>
      </c>
      <c r="B41" s="32"/>
      <c r="C41" s="31"/>
      <c r="D41" s="876"/>
      <c r="E41" s="877"/>
      <c r="F41" s="878"/>
      <c r="G41" s="32"/>
      <c r="H41" s="32"/>
      <c r="I41" s="848"/>
      <c r="J41" s="849"/>
      <c r="K41" s="850"/>
      <c r="L41" s="848"/>
      <c r="M41" s="850"/>
    </row>
    <row r="42" spans="1:13" ht="18.649999999999999" customHeight="1" x14ac:dyDescent="0.35">
      <c r="A42" s="261">
        <v>-4</v>
      </c>
      <c r="B42" s="32"/>
      <c r="C42" s="31"/>
      <c r="D42" s="876"/>
      <c r="E42" s="877"/>
      <c r="F42" s="878"/>
      <c r="G42" s="32"/>
      <c r="H42" s="32"/>
      <c r="I42" s="848"/>
      <c r="J42" s="849"/>
      <c r="K42" s="850"/>
      <c r="L42" s="848"/>
      <c r="M42" s="850"/>
    </row>
    <row r="43" spans="1:13" ht="18.649999999999999" customHeight="1" x14ac:dyDescent="0.35">
      <c r="A43" s="261">
        <v>-5</v>
      </c>
      <c r="B43" s="32"/>
      <c r="C43" s="31"/>
      <c r="D43" s="876"/>
      <c r="E43" s="877"/>
      <c r="F43" s="878"/>
      <c r="G43" s="32"/>
      <c r="H43" s="32"/>
      <c r="I43" s="848"/>
      <c r="J43" s="849"/>
      <c r="K43" s="850"/>
      <c r="L43" s="848"/>
      <c r="M43" s="850"/>
    </row>
    <row r="44" spans="1:13" ht="19.399999999999999" customHeight="1" x14ac:dyDescent="0.35">
      <c r="A44" s="855"/>
      <c r="B44" s="855"/>
      <c r="C44" s="855"/>
      <c r="D44" s="855"/>
      <c r="E44" s="855"/>
      <c r="F44" s="855"/>
      <c r="G44" s="855"/>
      <c r="H44" s="855"/>
      <c r="I44" s="855"/>
      <c r="J44" s="855"/>
      <c r="K44" s="855"/>
      <c r="L44" s="855"/>
      <c r="M44" s="855"/>
    </row>
    <row r="45" spans="1:13" ht="3.65" customHeight="1" x14ac:dyDescent="0.35">
      <c r="A45" s="856"/>
      <c r="B45" s="856"/>
      <c r="C45" s="856"/>
      <c r="D45" s="856"/>
      <c r="E45" s="856"/>
      <c r="F45" s="856"/>
      <c r="G45" s="856"/>
      <c r="H45" s="856"/>
      <c r="I45" s="856"/>
      <c r="J45" s="856"/>
      <c r="K45" s="856"/>
      <c r="L45" s="856"/>
      <c r="M45" s="856"/>
    </row>
    <row r="46" spans="1:13" ht="26.15" customHeight="1" x14ac:dyDescent="0.35">
      <c r="A46" s="854" t="s">
        <v>728</v>
      </c>
      <c r="B46" s="854"/>
      <c r="C46" s="854"/>
      <c r="D46" s="854"/>
      <c r="E46" s="854"/>
      <c r="F46" s="854"/>
      <c r="G46" s="854"/>
      <c r="H46" s="854"/>
      <c r="I46" s="854"/>
      <c r="J46" s="854"/>
      <c r="K46" s="854"/>
      <c r="L46" s="854"/>
      <c r="M46" s="854"/>
    </row>
    <row r="47" spans="1:13" ht="18.649999999999999" customHeight="1" x14ac:dyDescent="0.35">
      <c r="A47" s="898"/>
      <c r="B47" s="610" t="s">
        <v>690</v>
      </c>
      <c r="C47" s="614"/>
      <c r="D47" s="614"/>
      <c r="E47" s="913"/>
      <c r="F47" s="900" t="s">
        <v>275</v>
      </c>
      <c r="G47" s="901"/>
      <c r="H47" s="901"/>
      <c r="I47" s="901"/>
      <c r="J47" s="902"/>
      <c r="K47" s="900" t="s">
        <v>276</v>
      </c>
      <c r="L47" s="901"/>
      <c r="M47" s="902"/>
    </row>
    <row r="48" spans="1:13" ht="18.649999999999999" customHeight="1" x14ac:dyDescent="0.35">
      <c r="A48" s="899"/>
      <c r="B48" s="615"/>
      <c r="C48" s="616"/>
      <c r="D48" s="616"/>
      <c r="E48" s="629"/>
      <c r="F48" s="888" t="s">
        <v>64</v>
      </c>
      <c r="G48" s="888"/>
      <c r="H48" s="888"/>
      <c r="I48" s="903" t="s">
        <v>274</v>
      </c>
      <c r="J48" s="903"/>
      <c r="K48" s="888" t="s">
        <v>64</v>
      </c>
      <c r="L48" s="888"/>
      <c r="M48" s="94" t="s">
        <v>274</v>
      </c>
    </row>
    <row r="49" spans="1:13" ht="18.649999999999999" customHeight="1" x14ac:dyDescent="0.35">
      <c r="A49" s="261" cm="1">
        <f t="array" ref="A49:A53">ROW()-ROW(A49:A53)-1</f>
        <v>-1</v>
      </c>
      <c r="B49" s="887"/>
      <c r="C49" s="887"/>
      <c r="D49" s="887"/>
      <c r="E49" s="887"/>
      <c r="F49" s="1039"/>
      <c r="G49" s="1039"/>
      <c r="H49" s="1039"/>
      <c r="I49" s="905"/>
      <c r="J49" s="906"/>
      <c r="K49" s="945"/>
      <c r="L49" s="946"/>
      <c r="M49" s="50"/>
    </row>
    <row r="50" spans="1:13" ht="18.649999999999999" customHeight="1" x14ac:dyDescent="0.35">
      <c r="A50" s="261">
        <v>-2</v>
      </c>
      <c r="B50" s="887"/>
      <c r="C50" s="887"/>
      <c r="D50" s="887"/>
      <c r="E50" s="887"/>
      <c r="F50" s="1039"/>
      <c r="G50" s="1039"/>
      <c r="H50" s="1039"/>
      <c r="I50" s="905"/>
      <c r="J50" s="906"/>
      <c r="K50" s="945"/>
      <c r="L50" s="946"/>
      <c r="M50" s="50"/>
    </row>
    <row r="51" spans="1:13" ht="18.649999999999999" customHeight="1" x14ac:dyDescent="0.35">
      <c r="A51" s="261">
        <v>-3</v>
      </c>
      <c r="B51" s="887"/>
      <c r="C51" s="887"/>
      <c r="D51" s="887"/>
      <c r="E51" s="887"/>
      <c r="F51" s="1039"/>
      <c r="G51" s="1039"/>
      <c r="H51" s="1039"/>
      <c r="I51" s="905"/>
      <c r="J51" s="906"/>
      <c r="K51" s="945"/>
      <c r="L51" s="946"/>
      <c r="M51" s="50"/>
    </row>
    <row r="52" spans="1:13" ht="18.649999999999999" customHeight="1" x14ac:dyDescent="0.35">
      <c r="A52" s="261">
        <v>-4</v>
      </c>
      <c r="B52" s="887"/>
      <c r="C52" s="887"/>
      <c r="D52" s="887"/>
      <c r="E52" s="887"/>
      <c r="F52" s="1050"/>
      <c r="G52" s="1050"/>
      <c r="H52" s="1050"/>
      <c r="I52" s="905"/>
      <c r="J52" s="906"/>
      <c r="K52" s="1051"/>
      <c r="L52" s="1052"/>
      <c r="M52" s="50"/>
    </row>
    <row r="53" spans="1:13" ht="18.649999999999999" customHeight="1" x14ac:dyDescent="0.35">
      <c r="A53" s="261">
        <v>-5</v>
      </c>
      <c r="B53" s="887"/>
      <c r="C53" s="887"/>
      <c r="D53" s="887"/>
      <c r="E53" s="887"/>
      <c r="F53" s="1057"/>
      <c r="G53" s="1057"/>
      <c r="H53" s="1057"/>
      <c r="I53" s="905"/>
      <c r="J53" s="906"/>
      <c r="K53" s="1058"/>
      <c r="L53" s="1059"/>
      <c r="M53" s="50"/>
    </row>
    <row r="54" spans="1:13" ht="7.4" customHeight="1" x14ac:dyDescent="0.35">
      <c r="A54" s="855"/>
      <c r="B54" s="855"/>
      <c r="C54" s="855"/>
      <c r="D54" s="855"/>
      <c r="E54" s="855"/>
      <c r="F54" s="855"/>
      <c r="G54" s="855"/>
      <c r="H54" s="855"/>
      <c r="I54" s="855"/>
      <c r="J54" s="855"/>
      <c r="K54" s="855"/>
      <c r="L54" s="855"/>
      <c r="M54" s="855"/>
    </row>
    <row r="55" spans="1:13" ht="7" customHeight="1" x14ac:dyDescent="0.35"/>
    <row r="56" spans="1:13" ht="26.15" customHeight="1" x14ac:dyDescent="0.35">
      <c r="A56" s="854" t="s">
        <v>273</v>
      </c>
      <c r="B56" s="854"/>
      <c r="C56" s="854"/>
      <c r="D56" s="854"/>
      <c r="E56" s="854"/>
      <c r="F56" s="854"/>
      <c r="G56" s="854"/>
      <c r="H56" s="854"/>
      <c r="I56" s="854"/>
      <c r="J56" s="854"/>
      <c r="K56" s="854"/>
      <c r="L56" s="854"/>
      <c r="M56" s="854"/>
    </row>
    <row r="57" spans="1:13" ht="22.4" customHeight="1" x14ac:dyDescent="0.35">
      <c r="A57" s="888" t="s">
        <v>65</v>
      </c>
      <c r="B57" s="888"/>
      <c r="C57" s="888"/>
      <c r="D57" s="888"/>
      <c r="E57" s="888" t="s">
        <v>66</v>
      </c>
      <c r="F57" s="888"/>
      <c r="G57" s="888"/>
      <c r="H57" s="888"/>
      <c r="I57" s="888"/>
      <c r="J57" s="888"/>
      <c r="K57" s="888"/>
      <c r="L57" s="888" t="s">
        <v>67</v>
      </c>
      <c r="M57" s="888"/>
    </row>
    <row r="58" spans="1:13" ht="18.649999999999999" customHeight="1" x14ac:dyDescent="0.35">
      <c r="A58" s="261" cm="1">
        <f t="array" ref="A58:A62">ROW()-ROW(A58:A62)-1</f>
        <v>-1</v>
      </c>
      <c r="B58" s="848"/>
      <c r="C58" s="849"/>
      <c r="D58" s="850"/>
      <c r="E58" s="848"/>
      <c r="F58" s="849"/>
      <c r="G58" s="849"/>
      <c r="H58" s="849"/>
      <c r="I58" s="849"/>
      <c r="J58" s="849"/>
      <c r="K58" s="850"/>
      <c r="L58" s="876"/>
      <c r="M58" s="878"/>
    </row>
    <row r="59" spans="1:13" ht="18.649999999999999" customHeight="1" x14ac:dyDescent="0.35">
      <c r="A59" s="261">
        <v>-2</v>
      </c>
      <c r="B59" s="848"/>
      <c r="C59" s="849"/>
      <c r="D59" s="850"/>
      <c r="E59" s="848"/>
      <c r="F59" s="849"/>
      <c r="G59" s="849"/>
      <c r="H59" s="849"/>
      <c r="I59" s="849"/>
      <c r="J59" s="849"/>
      <c r="K59" s="850"/>
      <c r="L59" s="876"/>
      <c r="M59" s="878"/>
    </row>
    <row r="60" spans="1:13" ht="18.649999999999999" customHeight="1" x14ac:dyDescent="0.35">
      <c r="A60" s="261">
        <v>-3</v>
      </c>
      <c r="B60" s="848"/>
      <c r="C60" s="849"/>
      <c r="D60" s="850"/>
      <c r="E60" s="848"/>
      <c r="F60" s="849"/>
      <c r="G60" s="849"/>
      <c r="H60" s="849"/>
      <c r="I60" s="849"/>
      <c r="J60" s="849"/>
      <c r="K60" s="850"/>
      <c r="L60" s="876"/>
      <c r="M60" s="878"/>
    </row>
    <row r="61" spans="1:13" ht="18.649999999999999" customHeight="1" x14ac:dyDescent="0.35">
      <c r="A61" s="261">
        <v>-4</v>
      </c>
      <c r="B61" s="848"/>
      <c r="C61" s="849"/>
      <c r="D61" s="850"/>
      <c r="E61" s="848"/>
      <c r="F61" s="849"/>
      <c r="G61" s="849"/>
      <c r="H61" s="849"/>
      <c r="I61" s="849"/>
      <c r="J61" s="849"/>
      <c r="K61" s="850"/>
      <c r="L61" s="876"/>
      <c r="M61" s="878"/>
    </row>
    <row r="62" spans="1:13" ht="18.649999999999999" customHeight="1" x14ac:dyDescent="0.35">
      <c r="A62" s="261">
        <v>-5</v>
      </c>
      <c r="B62" s="848"/>
      <c r="C62" s="849"/>
      <c r="D62" s="850"/>
      <c r="E62" s="848"/>
      <c r="F62" s="849"/>
      <c r="G62" s="849"/>
      <c r="H62" s="849"/>
      <c r="I62" s="849"/>
      <c r="J62" s="849"/>
      <c r="K62" s="850"/>
      <c r="L62" s="876"/>
      <c r="M62" s="878"/>
    </row>
    <row r="63" spans="1:13" ht="7.4" customHeight="1" x14ac:dyDescent="0.35">
      <c r="A63" s="855"/>
      <c r="B63" s="855"/>
      <c r="C63" s="855"/>
      <c r="D63" s="855"/>
      <c r="E63" s="855"/>
      <c r="F63" s="855"/>
      <c r="G63" s="855"/>
      <c r="H63" s="855"/>
      <c r="I63" s="855"/>
      <c r="J63" s="855"/>
      <c r="K63" s="855"/>
      <c r="L63" s="855"/>
      <c r="M63" s="855"/>
    </row>
    <row r="64" spans="1:13" ht="4" customHeight="1" x14ac:dyDescent="0.35">
      <c r="A64" s="856"/>
      <c r="B64" s="856"/>
      <c r="C64" s="856"/>
      <c r="D64" s="856"/>
      <c r="E64" s="856"/>
      <c r="F64" s="856"/>
      <c r="G64" s="856"/>
      <c r="H64" s="856"/>
      <c r="I64" s="856"/>
      <c r="J64" s="856"/>
      <c r="K64" s="856"/>
      <c r="L64" s="856"/>
      <c r="M64" s="856"/>
    </row>
    <row r="65" spans="1:13" ht="26.15" customHeight="1" x14ac:dyDescent="0.35">
      <c r="A65" s="854" t="s">
        <v>491</v>
      </c>
      <c r="B65" s="854"/>
      <c r="C65" s="854"/>
      <c r="D65" s="854"/>
      <c r="E65" s="854"/>
      <c r="F65" s="854"/>
      <c r="G65" s="854"/>
      <c r="H65" s="854"/>
      <c r="I65" s="854"/>
      <c r="J65" s="854"/>
      <c r="K65" s="854"/>
      <c r="L65" s="854"/>
      <c r="M65" s="854"/>
    </row>
    <row r="66" spans="1:13" ht="23.15" customHeight="1" x14ac:dyDescent="0.35">
      <c r="A66" s="30"/>
      <c r="B66" s="879" t="s">
        <v>485</v>
      </c>
      <c r="C66" s="880"/>
      <c r="D66" s="879" t="s">
        <v>486</v>
      </c>
      <c r="E66" s="880"/>
      <c r="F66" s="881"/>
      <c r="G66" s="615" t="s">
        <v>487</v>
      </c>
      <c r="H66" s="616"/>
      <c r="I66" s="616"/>
      <c r="J66" s="629"/>
      <c r="K66" s="615" t="s">
        <v>488</v>
      </c>
      <c r="L66" s="616"/>
      <c r="M66" s="629"/>
    </row>
    <row r="67" spans="1:13" ht="18.649999999999999" customHeight="1" x14ac:dyDescent="0.35">
      <c r="A67" s="261" cm="1">
        <f t="array" ref="A67:A71">ROW()-ROW(A67:A71)-1</f>
        <v>-1</v>
      </c>
      <c r="B67" s="859"/>
      <c r="C67" s="860"/>
      <c r="D67" s="1054"/>
      <c r="E67" s="1055"/>
      <c r="F67" s="1056"/>
      <c r="G67" s="833"/>
      <c r="H67" s="835"/>
      <c r="I67" s="835"/>
      <c r="J67" s="834"/>
      <c r="K67" s="836"/>
      <c r="L67" s="837"/>
      <c r="M67" s="838"/>
    </row>
    <row r="68" spans="1:13" ht="18.649999999999999" customHeight="1" x14ac:dyDescent="0.35">
      <c r="A68" s="261">
        <v>-2</v>
      </c>
      <c r="B68" s="859"/>
      <c r="C68" s="860"/>
      <c r="D68" s="1054"/>
      <c r="E68" s="1055"/>
      <c r="F68" s="1056"/>
      <c r="G68" s="833"/>
      <c r="H68" s="835"/>
      <c r="I68" s="835"/>
      <c r="J68" s="834"/>
      <c r="K68" s="836"/>
      <c r="L68" s="837"/>
      <c r="M68" s="838"/>
    </row>
    <row r="69" spans="1:13" ht="18.649999999999999" customHeight="1" x14ac:dyDescent="0.35">
      <c r="A69" s="261">
        <v>-3</v>
      </c>
      <c r="B69" s="859"/>
      <c r="C69" s="860"/>
      <c r="D69" s="1054"/>
      <c r="E69" s="1055"/>
      <c r="F69" s="1056"/>
      <c r="G69" s="833"/>
      <c r="H69" s="835"/>
      <c r="I69" s="835"/>
      <c r="J69" s="834"/>
      <c r="K69" s="836"/>
      <c r="L69" s="837"/>
      <c r="M69" s="838"/>
    </row>
    <row r="70" spans="1:13" ht="18.649999999999999" customHeight="1" x14ac:dyDescent="0.35">
      <c r="A70" s="261">
        <v>-4</v>
      </c>
      <c r="B70" s="859"/>
      <c r="C70" s="860"/>
      <c r="D70" s="1054"/>
      <c r="E70" s="1055"/>
      <c r="F70" s="1056"/>
      <c r="G70" s="833"/>
      <c r="H70" s="835"/>
      <c r="I70" s="835"/>
      <c r="J70" s="834"/>
      <c r="K70" s="836"/>
      <c r="L70" s="837"/>
      <c r="M70" s="838"/>
    </row>
    <row r="71" spans="1:13" ht="18.649999999999999" customHeight="1" x14ac:dyDescent="0.35">
      <c r="A71" s="261">
        <v>-5</v>
      </c>
      <c r="B71" s="859"/>
      <c r="C71" s="860"/>
      <c r="D71" s="1054"/>
      <c r="E71" s="1055"/>
      <c r="F71" s="1056"/>
      <c r="G71" s="833"/>
      <c r="H71" s="835"/>
      <c r="I71" s="835"/>
      <c r="J71" s="834"/>
      <c r="K71" s="836"/>
      <c r="L71" s="837"/>
      <c r="M71" s="838"/>
    </row>
    <row r="72" spans="1:13" ht="7.4" customHeight="1" x14ac:dyDescent="0.35">
      <c r="A72" s="1035"/>
      <c r="B72" s="1035"/>
      <c r="C72" s="1035"/>
      <c r="D72" s="1035"/>
      <c r="E72" s="1035"/>
      <c r="F72" s="1035"/>
      <c r="G72" s="1035"/>
      <c r="H72" s="1035"/>
      <c r="I72" s="1035"/>
      <c r="J72" s="1035"/>
      <c r="K72" s="1035"/>
      <c r="L72" s="1035"/>
      <c r="M72" s="1035"/>
    </row>
    <row r="73" spans="1:13" ht="5.15" customHeight="1" x14ac:dyDescent="0.35">
      <c r="A73" s="856"/>
      <c r="B73" s="856"/>
      <c r="C73" s="856"/>
      <c r="D73" s="856"/>
      <c r="E73" s="856"/>
      <c r="F73" s="856"/>
      <c r="G73" s="856"/>
      <c r="H73" s="856"/>
      <c r="I73" s="856"/>
      <c r="J73" s="856"/>
      <c r="K73" s="856"/>
      <c r="L73" s="856"/>
      <c r="M73" s="856"/>
    </row>
    <row r="74" spans="1:13" ht="26.15" customHeight="1" x14ac:dyDescent="0.35">
      <c r="A74" s="854" t="s">
        <v>278</v>
      </c>
      <c r="B74" s="854"/>
      <c r="C74" s="854"/>
      <c r="D74" s="854"/>
      <c r="E74" s="854"/>
      <c r="F74" s="854"/>
      <c r="G74" s="854"/>
      <c r="H74" s="854"/>
      <c r="I74" s="854"/>
      <c r="J74" s="854"/>
      <c r="K74" s="854"/>
      <c r="L74" s="854"/>
      <c r="M74" s="854"/>
    </row>
    <row r="75" spans="1:13" ht="18.649999999999999" customHeight="1" x14ac:dyDescent="0.35">
      <c r="A75" s="912"/>
      <c r="B75" s="610" t="s">
        <v>279</v>
      </c>
      <c r="C75" s="913"/>
      <c r="D75" s="914" t="s">
        <v>68</v>
      </c>
      <c r="E75" s="915"/>
      <c r="F75" s="916"/>
      <c r="G75" s="610" t="s">
        <v>771</v>
      </c>
      <c r="H75" s="913"/>
      <c r="I75" s="610" t="s">
        <v>796</v>
      </c>
      <c r="J75" s="913"/>
      <c r="K75" s="869" t="s">
        <v>795</v>
      </c>
      <c r="L75" s="870"/>
      <c r="M75" s="871" t="s">
        <v>772</v>
      </c>
    </row>
    <row r="76" spans="1:13" ht="29.5" customHeight="1" x14ac:dyDescent="0.35">
      <c r="A76" s="898"/>
      <c r="B76" s="615"/>
      <c r="C76" s="629"/>
      <c r="D76" s="910" t="s">
        <v>58</v>
      </c>
      <c r="E76" s="911"/>
      <c r="F76" s="37" t="s">
        <v>70</v>
      </c>
      <c r="G76" s="615"/>
      <c r="H76" s="629"/>
      <c r="I76" s="615"/>
      <c r="J76" s="629"/>
      <c r="K76" s="37" t="s">
        <v>794</v>
      </c>
      <c r="L76" s="37" t="s">
        <v>793</v>
      </c>
      <c r="M76" s="872"/>
    </row>
    <row r="77" spans="1:13" ht="18.649999999999999" customHeight="1" x14ac:dyDescent="0.35">
      <c r="A77" s="261" cm="1">
        <f t="array" ref="A77:A81">ROW()-ROW(A77:A81)-1</f>
        <v>-1</v>
      </c>
      <c r="B77" s="848"/>
      <c r="C77" s="850"/>
      <c r="D77" s="848"/>
      <c r="E77" s="850"/>
      <c r="F77" s="324"/>
      <c r="G77" s="848"/>
      <c r="H77" s="850"/>
      <c r="I77" s="848"/>
      <c r="J77" s="850"/>
      <c r="K77" s="42"/>
      <c r="L77" s="42"/>
      <c r="M77" s="42"/>
    </row>
    <row r="78" spans="1:13" ht="18.649999999999999" customHeight="1" x14ac:dyDescent="0.35">
      <c r="A78" s="261">
        <v>-2</v>
      </c>
      <c r="B78" s="848"/>
      <c r="C78" s="850"/>
      <c r="D78" s="848"/>
      <c r="E78" s="850"/>
      <c r="F78" s="324"/>
      <c r="G78" s="848"/>
      <c r="H78" s="850"/>
      <c r="I78" s="848"/>
      <c r="J78" s="850"/>
      <c r="K78" s="42"/>
      <c r="L78" s="42"/>
      <c r="M78" s="42"/>
    </row>
    <row r="79" spans="1:13" ht="18.649999999999999" customHeight="1" x14ac:dyDescent="0.35">
      <c r="A79" s="261">
        <v>-3</v>
      </c>
      <c r="B79" s="848"/>
      <c r="C79" s="850"/>
      <c r="D79" s="848"/>
      <c r="E79" s="850"/>
      <c r="F79" s="324"/>
      <c r="G79" s="848"/>
      <c r="H79" s="850"/>
      <c r="I79" s="848"/>
      <c r="J79" s="850"/>
      <c r="K79" s="42"/>
      <c r="L79" s="42"/>
      <c r="M79" s="42"/>
    </row>
    <row r="80" spans="1:13" ht="18.649999999999999" customHeight="1" x14ac:dyDescent="0.35">
      <c r="A80" s="261">
        <v>-4</v>
      </c>
      <c r="B80" s="848"/>
      <c r="C80" s="850"/>
      <c r="D80" s="848"/>
      <c r="E80" s="850"/>
      <c r="F80" s="324"/>
      <c r="G80" s="848"/>
      <c r="H80" s="850"/>
      <c r="I80" s="848"/>
      <c r="J80" s="850"/>
      <c r="K80" s="42"/>
      <c r="L80" s="42"/>
      <c r="M80" s="42"/>
    </row>
    <row r="81" spans="1:13" ht="18.649999999999999" customHeight="1" x14ac:dyDescent="0.35">
      <c r="A81" s="261">
        <v>-5</v>
      </c>
      <c r="B81" s="848"/>
      <c r="C81" s="850"/>
      <c r="D81" s="848"/>
      <c r="E81" s="850"/>
      <c r="F81" s="324"/>
      <c r="G81" s="848"/>
      <c r="H81" s="850"/>
      <c r="I81" s="848"/>
      <c r="J81" s="850"/>
      <c r="K81" s="42"/>
      <c r="L81" s="42"/>
      <c r="M81" s="42"/>
    </row>
    <row r="82" spans="1:13" ht="7.4" customHeight="1" x14ac:dyDescent="0.35">
      <c r="A82" s="1035"/>
      <c r="B82" s="1035"/>
      <c r="C82" s="1035"/>
      <c r="D82" s="1035"/>
      <c r="E82" s="1035"/>
      <c r="F82" s="1035"/>
      <c r="G82" s="1035"/>
      <c r="H82" s="1035"/>
      <c r="I82" s="1035"/>
      <c r="J82" s="1035"/>
      <c r="K82" s="1035"/>
      <c r="L82" s="1035"/>
      <c r="M82" s="1035"/>
    </row>
    <row r="83" spans="1:13" ht="7.4" customHeight="1" x14ac:dyDescent="0.35">
      <c r="A83" s="856"/>
      <c r="B83" s="856"/>
      <c r="C83" s="856"/>
      <c r="D83" s="856"/>
      <c r="E83" s="856"/>
      <c r="F83" s="856"/>
      <c r="G83" s="856"/>
      <c r="H83" s="856"/>
      <c r="I83" s="856"/>
      <c r="J83" s="856"/>
      <c r="K83" s="856"/>
      <c r="L83" s="856"/>
      <c r="M83" s="856"/>
    </row>
    <row r="84" spans="1:13" ht="26.15" customHeight="1" x14ac:dyDescent="0.35">
      <c r="A84" s="917" t="s">
        <v>277</v>
      </c>
      <c r="B84" s="917"/>
      <c r="C84" s="917"/>
      <c r="D84" s="917"/>
      <c r="E84" s="917"/>
      <c r="F84" s="917"/>
      <c r="G84" s="917"/>
      <c r="H84" s="917"/>
      <c r="I84" s="917"/>
      <c r="J84" s="917"/>
      <c r="K84" s="917"/>
      <c r="L84" s="917"/>
      <c r="M84" s="917"/>
    </row>
    <row r="85" spans="1:13" ht="98.5" customHeight="1" x14ac:dyDescent="0.35">
      <c r="A85" s="30"/>
      <c r="B85" s="615" t="s">
        <v>788</v>
      </c>
      <c r="C85" s="629"/>
      <c r="D85" s="615" t="s">
        <v>690</v>
      </c>
      <c r="E85" s="629"/>
      <c r="F85" s="103" t="s">
        <v>789</v>
      </c>
      <c r="G85" s="615" t="s">
        <v>608</v>
      </c>
      <c r="H85" s="629"/>
      <c r="I85" s="615" t="s">
        <v>455</v>
      </c>
      <c r="J85" s="629"/>
      <c r="K85" s="114" t="s">
        <v>280</v>
      </c>
      <c r="L85" s="114" t="s">
        <v>790</v>
      </c>
      <c r="M85" s="114" t="s">
        <v>791</v>
      </c>
    </row>
    <row r="86" spans="1:13" ht="18.649999999999999" customHeight="1" x14ac:dyDescent="0.35">
      <c r="A86" s="261" cm="1">
        <f t="array" ref="A86:A90">ROW()-ROW(A86:A90)-1</f>
        <v>-1</v>
      </c>
      <c r="B86" s="848"/>
      <c r="C86" s="850"/>
      <c r="D86" s="833"/>
      <c r="E86" s="834"/>
      <c r="F86" s="174"/>
      <c r="G86" s="833"/>
      <c r="H86" s="850"/>
      <c r="I86" s="848"/>
      <c r="J86" s="850"/>
      <c r="K86" s="41"/>
      <c r="L86" s="41"/>
      <c r="M86" s="41"/>
    </row>
    <row r="87" spans="1:13" ht="18.649999999999999" customHeight="1" x14ac:dyDescent="0.35">
      <c r="A87" s="261">
        <v>-2</v>
      </c>
      <c r="B87" s="848"/>
      <c r="C87" s="850"/>
      <c r="D87" s="833"/>
      <c r="E87" s="834"/>
      <c r="F87" s="174"/>
      <c r="G87" s="848"/>
      <c r="H87" s="850"/>
      <c r="I87" s="848"/>
      <c r="J87" s="850"/>
      <c r="K87" s="41"/>
      <c r="L87" s="41"/>
      <c r="M87" s="41"/>
    </row>
    <row r="88" spans="1:13" ht="18.649999999999999" customHeight="1" x14ac:dyDescent="0.35">
      <c r="A88" s="261">
        <v>-3</v>
      </c>
      <c r="B88" s="848"/>
      <c r="C88" s="850"/>
      <c r="D88" s="833"/>
      <c r="E88" s="834"/>
      <c r="F88" s="174"/>
      <c r="G88" s="848"/>
      <c r="H88" s="850"/>
      <c r="I88" s="848"/>
      <c r="J88" s="850"/>
      <c r="K88" s="41"/>
      <c r="L88" s="41"/>
      <c r="M88" s="41"/>
    </row>
    <row r="89" spans="1:13" ht="18.649999999999999" customHeight="1" x14ac:dyDescent="0.35">
      <c r="A89" s="261">
        <v>-4</v>
      </c>
      <c r="B89" s="848"/>
      <c r="C89" s="850"/>
      <c r="D89" s="833"/>
      <c r="E89" s="834"/>
      <c r="F89" s="174"/>
      <c r="G89" s="848"/>
      <c r="H89" s="850"/>
      <c r="I89" s="848"/>
      <c r="J89" s="850"/>
      <c r="K89" s="41"/>
      <c r="L89" s="41"/>
      <c r="M89" s="41"/>
    </row>
    <row r="90" spans="1:13" ht="18.649999999999999" customHeight="1" x14ac:dyDescent="0.35">
      <c r="A90" s="261">
        <v>-5</v>
      </c>
      <c r="B90" s="848"/>
      <c r="C90" s="850"/>
      <c r="D90" s="833"/>
      <c r="E90" s="834"/>
      <c r="F90" s="174"/>
      <c r="G90" s="848"/>
      <c r="H90" s="850"/>
      <c r="I90" s="848"/>
      <c r="J90" s="850"/>
      <c r="K90" s="41"/>
      <c r="L90" s="41"/>
      <c r="M90" s="41"/>
    </row>
    <row r="91" spans="1:13" ht="7.4" customHeight="1" x14ac:dyDescent="0.35">
      <c r="A91" s="1035"/>
      <c r="B91" s="1035"/>
      <c r="C91" s="1035"/>
      <c r="D91" s="1035"/>
      <c r="E91" s="1035"/>
      <c r="F91" s="1035"/>
      <c r="G91" s="1035"/>
      <c r="H91" s="1035"/>
      <c r="I91" s="1035"/>
      <c r="J91" s="1035"/>
      <c r="K91" s="1035"/>
      <c r="L91" s="1035"/>
      <c r="M91" s="1035"/>
    </row>
    <row r="92" spans="1:13" ht="5.5" customHeight="1" x14ac:dyDescent="0.35">
      <c r="A92" s="856"/>
      <c r="B92" s="856"/>
      <c r="C92" s="856"/>
      <c r="D92" s="856"/>
      <c r="E92" s="856"/>
      <c r="F92" s="856"/>
      <c r="G92" s="856"/>
      <c r="H92" s="856"/>
      <c r="I92" s="856"/>
      <c r="J92" s="856"/>
      <c r="K92" s="856"/>
      <c r="L92" s="856"/>
      <c r="M92" s="856"/>
    </row>
    <row r="93" spans="1:13" ht="25.5" customHeight="1" x14ac:dyDescent="0.35">
      <c r="A93" s="917" t="s">
        <v>385</v>
      </c>
      <c r="B93" s="917"/>
      <c r="C93" s="917"/>
      <c r="D93" s="917"/>
      <c r="E93" s="917"/>
      <c r="F93" s="917"/>
      <c r="G93" s="917"/>
      <c r="H93" s="917"/>
      <c r="I93" s="917"/>
      <c r="J93" s="917"/>
      <c r="K93" s="917"/>
      <c r="L93" s="917"/>
      <c r="M93" s="917"/>
    </row>
    <row r="94" spans="1:13" ht="26.15" customHeight="1" x14ac:dyDescent="0.35">
      <c r="A94" s="30"/>
      <c r="B94" s="879" t="s">
        <v>386</v>
      </c>
      <c r="C94" s="881"/>
      <c r="D94" s="879" t="s">
        <v>78</v>
      </c>
      <c r="E94" s="881"/>
      <c r="F94" s="177" t="s">
        <v>387</v>
      </c>
      <c r="G94" s="879" t="s">
        <v>391</v>
      </c>
      <c r="H94" s="881"/>
      <c r="I94" s="879" t="s">
        <v>388</v>
      </c>
      <c r="J94" s="881"/>
      <c r="K94" s="178" t="s">
        <v>723</v>
      </c>
      <c r="L94" s="178" t="s">
        <v>389</v>
      </c>
      <c r="M94" s="178" t="s">
        <v>390</v>
      </c>
    </row>
    <row r="95" spans="1:13" ht="18.649999999999999" customHeight="1" x14ac:dyDescent="0.35">
      <c r="A95" s="261" cm="1">
        <f t="array" ref="A95:A99">ROW()-ROW(A95:A99)-1</f>
        <v>-1</v>
      </c>
      <c r="B95" s="833"/>
      <c r="C95" s="834"/>
      <c r="D95" s="833"/>
      <c r="E95" s="834"/>
      <c r="F95" s="174"/>
      <c r="G95" s="833"/>
      <c r="H95" s="834"/>
      <c r="I95" s="833"/>
      <c r="J95" s="834"/>
      <c r="K95" s="174"/>
      <c r="L95" s="174"/>
      <c r="M95" s="174"/>
    </row>
    <row r="96" spans="1:13" ht="18.649999999999999" customHeight="1" x14ac:dyDescent="0.35">
      <c r="A96" s="261">
        <v>-2</v>
      </c>
      <c r="B96" s="833"/>
      <c r="C96" s="834"/>
      <c r="D96" s="833"/>
      <c r="E96" s="834"/>
      <c r="F96" s="174"/>
      <c r="G96" s="833"/>
      <c r="H96" s="834"/>
      <c r="I96" s="833"/>
      <c r="J96" s="834"/>
      <c r="K96" s="174"/>
      <c r="L96" s="174"/>
      <c r="M96" s="174"/>
    </row>
    <row r="97" spans="1:13" ht="18.649999999999999" customHeight="1" x14ac:dyDescent="0.35">
      <c r="A97" s="261">
        <v>-3</v>
      </c>
      <c r="B97" s="833"/>
      <c r="C97" s="834"/>
      <c r="D97" s="833"/>
      <c r="E97" s="834"/>
      <c r="F97" s="174"/>
      <c r="G97" s="833"/>
      <c r="H97" s="834"/>
      <c r="I97" s="833"/>
      <c r="J97" s="834"/>
      <c r="K97" s="174"/>
      <c r="L97" s="174"/>
      <c r="M97" s="174"/>
    </row>
    <row r="98" spans="1:13" ht="18.649999999999999" customHeight="1" x14ac:dyDescent="0.35">
      <c r="A98" s="261">
        <v>-4</v>
      </c>
      <c r="B98" s="833"/>
      <c r="C98" s="834"/>
      <c r="D98" s="833"/>
      <c r="E98" s="834"/>
      <c r="F98" s="174"/>
      <c r="G98" s="833"/>
      <c r="H98" s="834"/>
      <c r="I98" s="833"/>
      <c r="J98" s="834"/>
      <c r="K98" s="174"/>
      <c r="L98" s="174"/>
      <c r="M98" s="174"/>
    </row>
    <row r="99" spans="1:13" ht="18.649999999999999" customHeight="1" x14ac:dyDescent="0.35">
      <c r="A99" s="261">
        <v>-5</v>
      </c>
      <c r="B99" s="833"/>
      <c r="C99" s="834"/>
      <c r="D99" s="833"/>
      <c r="E99" s="834"/>
      <c r="F99" s="174"/>
      <c r="G99" s="833"/>
      <c r="H99" s="834"/>
      <c r="I99" s="833"/>
      <c r="J99" s="834"/>
      <c r="K99" s="174"/>
      <c r="L99" s="174"/>
      <c r="M99" s="174"/>
    </row>
    <row r="100" spans="1:13" ht="33" customHeight="1" x14ac:dyDescent="0.35">
      <c r="A100" s="179"/>
      <c r="B100" s="179"/>
      <c r="C100" s="179"/>
      <c r="D100" s="179"/>
      <c r="E100" s="179"/>
      <c r="F100" s="179"/>
      <c r="G100" s="179"/>
      <c r="H100" s="179"/>
      <c r="I100" s="179"/>
      <c r="J100" s="179"/>
      <c r="K100" s="179"/>
      <c r="L100" s="179"/>
      <c r="M100" s="179"/>
    </row>
    <row r="101" spans="1:13" ht="30.75" customHeight="1" x14ac:dyDescent="0.35">
      <c r="A101" s="179"/>
      <c r="B101" s="179"/>
      <c r="C101" s="179"/>
      <c r="D101" s="179"/>
      <c r="E101" s="179"/>
      <c r="F101" s="179"/>
      <c r="G101" s="179"/>
      <c r="H101" s="179"/>
      <c r="I101" s="179"/>
      <c r="J101" s="179"/>
      <c r="K101" s="179"/>
      <c r="L101" s="179"/>
      <c r="M101" s="179"/>
    </row>
    <row r="102" spans="1:13" ht="25.5" customHeight="1" x14ac:dyDescent="0.35">
      <c r="A102" s="625" t="s">
        <v>695</v>
      </c>
      <c r="B102" s="625"/>
      <c r="C102" s="625"/>
      <c r="D102" s="625"/>
      <c r="E102" s="625"/>
      <c r="F102" s="625"/>
      <c r="G102" s="625"/>
      <c r="H102" s="625"/>
      <c r="I102" s="625"/>
      <c r="J102" s="625"/>
      <c r="K102" s="625"/>
      <c r="L102" s="625"/>
      <c r="M102" s="625"/>
    </row>
    <row r="103" spans="1:13" ht="61" customHeight="1" x14ac:dyDescent="0.35">
      <c r="A103" s="30"/>
      <c r="B103" s="114" t="s">
        <v>773</v>
      </c>
      <c r="C103" s="114" t="s">
        <v>691</v>
      </c>
      <c r="D103" s="615" t="s">
        <v>699</v>
      </c>
      <c r="E103" s="916"/>
      <c r="F103" s="114" t="s">
        <v>700</v>
      </c>
      <c r="G103" s="114" t="s">
        <v>702</v>
      </c>
      <c r="H103" s="114" t="s">
        <v>704</v>
      </c>
      <c r="I103" s="103" t="s">
        <v>703</v>
      </c>
      <c r="J103" s="114" t="s">
        <v>701</v>
      </c>
      <c r="K103" s="103" t="s">
        <v>880</v>
      </c>
      <c r="L103" s="103" t="s">
        <v>713</v>
      </c>
      <c r="M103" s="103" t="s">
        <v>712</v>
      </c>
    </row>
    <row r="104" spans="1:13" ht="18.649999999999999" customHeight="1" x14ac:dyDescent="0.35">
      <c r="A104" s="261" cm="1">
        <f t="array" ref="A104:A108">ROW()-ROW(A104:A108)-1</f>
        <v>-1</v>
      </c>
      <c r="B104" s="41"/>
      <c r="C104" s="41"/>
      <c r="D104" s="945"/>
      <c r="E104" s="946"/>
      <c r="F104" s="280"/>
      <c r="G104" s="45"/>
      <c r="H104" s="33"/>
      <c r="I104" s="307"/>
      <c r="J104" s="45"/>
      <c r="K104" s="43"/>
      <c r="L104" s="43"/>
      <c r="M104" s="328"/>
    </row>
    <row r="105" spans="1:13" ht="18.649999999999999" customHeight="1" x14ac:dyDescent="0.35">
      <c r="A105" s="261">
        <v>-2</v>
      </c>
      <c r="B105" s="41"/>
      <c r="C105" s="41"/>
      <c r="D105" s="945"/>
      <c r="E105" s="946"/>
      <c r="F105" s="280"/>
      <c r="G105" s="45"/>
      <c r="H105" s="33"/>
      <c r="I105" s="307"/>
      <c r="J105" s="45"/>
      <c r="K105" s="43"/>
      <c r="L105" s="43"/>
      <c r="M105" s="328"/>
    </row>
    <row r="106" spans="1:13" ht="18.649999999999999" customHeight="1" x14ac:dyDescent="0.35">
      <c r="A106" s="261">
        <v>-3</v>
      </c>
      <c r="B106" s="41"/>
      <c r="C106" s="41"/>
      <c r="D106" s="945"/>
      <c r="E106" s="946"/>
      <c r="F106" s="280"/>
      <c r="G106" s="45"/>
      <c r="H106" s="33"/>
      <c r="I106" s="307"/>
      <c r="J106" s="45"/>
      <c r="K106" s="43"/>
      <c r="L106" s="43"/>
      <c r="M106" s="328"/>
    </row>
    <row r="107" spans="1:13" ht="18.649999999999999" customHeight="1" x14ac:dyDescent="0.35">
      <c r="A107" s="261">
        <v>-4</v>
      </c>
      <c r="B107" s="41"/>
      <c r="C107" s="174"/>
      <c r="D107" s="859"/>
      <c r="E107" s="946"/>
      <c r="F107" s="280"/>
      <c r="G107" s="45"/>
      <c r="H107" s="33"/>
      <c r="I107" s="307"/>
      <c r="J107" s="45"/>
      <c r="K107" s="43"/>
      <c r="L107" s="43"/>
      <c r="M107" s="328"/>
    </row>
    <row r="108" spans="1:13" ht="18.649999999999999" customHeight="1" x14ac:dyDescent="0.35">
      <c r="A108" s="261">
        <v>-5</v>
      </c>
      <c r="B108" s="41"/>
      <c r="C108" s="41"/>
      <c r="D108" s="945"/>
      <c r="E108" s="946"/>
      <c r="F108" s="280"/>
      <c r="G108" s="45"/>
      <c r="H108" s="33"/>
      <c r="I108" s="307"/>
      <c r="J108" s="45"/>
      <c r="K108" s="43"/>
      <c r="L108" s="43"/>
      <c r="M108" s="328"/>
    </row>
    <row r="109" spans="1:13" ht="12.65" customHeight="1" x14ac:dyDescent="0.35">
      <c r="A109" s="179"/>
      <c r="B109" s="179"/>
      <c r="C109" s="179"/>
      <c r="D109" s="179"/>
      <c r="E109" s="179"/>
      <c r="F109" s="179"/>
      <c r="G109" s="179"/>
      <c r="H109" s="179"/>
      <c r="I109" s="179"/>
      <c r="J109" s="179"/>
      <c r="K109" s="179"/>
      <c r="L109" s="179"/>
      <c r="M109" s="179"/>
    </row>
    <row r="110" spans="1:13" ht="12.65" customHeight="1" x14ac:dyDescent="0.35">
      <c r="A110" s="179"/>
      <c r="B110" s="179"/>
      <c r="C110" s="179"/>
      <c r="D110" s="179"/>
      <c r="E110" s="179"/>
      <c r="F110" s="179"/>
      <c r="G110" s="179"/>
      <c r="H110" s="179"/>
      <c r="I110" s="179"/>
      <c r="J110" s="179"/>
      <c r="K110" s="179"/>
      <c r="L110" s="179"/>
      <c r="M110" s="179"/>
    </row>
    <row r="111" spans="1:13" ht="25.5" customHeight="1" x14ac:dyDescent="0.35">
      <c r="A111" s="625" t="s">
        <v>566</v>
      </c>
      <c r="B111" s="625"/>
      <c r="C111" s="625"/>
      <c r="D111" s="625"/>
      <c r="E111" s="625"/>
      <c r="F111" s="625"/>
      <c r="G111" s="625"/>
      <c r="H111" s="625"/>
      <c r="I111" s="625"/>
      <c r="J111" s="625"/>
      <c r="K111" s="625"/>
      <c r="L111" s="625"/>
      <c r="M111" s="625"/>
    </row>
    <row r="112" spans="1:13" ht="56.15" customHeight="1" x14ac:dyDescent="0.35">
      <c r="A112" s="30"/>
      <c r="B112" s="114" t="s">
        <v>567</v>
      </c>
      <c r="C112" s="114" t="s">
        <v>294</v>
      </c>
      <c r="D112" s="114" t="s">
        <v>579</v>
      </c>
      <c r="E112" s="114" t="s">
        <v>70</v>
      </c>
      <c r="F112" s="114" t="s">
        <v>576</v>
      </c>
      <c r="G112" s="114" t="s">
        <v>199</v>
      </c>
      <c r="H112" s="114" t="s">
        <v>200</v>
      </c>
      <c r="I112" s="114" t="s">
        <v>838</v>
      </c>
      <c r="J112" s="114" t="s">
        <v>105</v>
      </c>
      <c r="K112" s="114" t="s">
        <v>348</v>
      </c>
      <c r="L112" s="114" t="s">
        <v>349</v>
      </c>
      <c r="M112" s="114" t="s">
        <v>106</v>
      </c>
    </row>
    <row r="113" spans="1:13" ht="18.649999999999999" customHeight="1" x14ac:dyDescent="0.35">
      <c r="A113" s="261" cm="1">
        <f t="array" ref="A113:A117">ROW()-ROW(A113:A117)-1</f>
        <v>-1</v>
      </c>
      <c r="B113" s="41"/>
      <c r="C113" s="41"/>
      <c r="D113" s="44"/>
      <c r="E113" s="45"/>
      <c r="F113" s="45"/>
      <c r="G113" s="45"/>
      <c r="H113" s="45"/>
      <c r="I113" s="267"/>
      <c r="J113" s="45"/>
      <c r="K113" s="45"/>
      <c r="L113" s="41"/>
      <c r="M113" s="41"/>
    </row>
    <row r="114" spans="1:13" ht="18.649999999999999" customHeight="1" x14ac:dyDescent="0.35">
      <c r="A114" s="261">
        <v>-2</v>
      </c>
      <c r="B114" s="329"/>
      <c r="C114" s="41"/>
      <c r="D114" s="44"/>
      <c r="E114" s="45"/>
      <c r="F114" s="45"/>
      <c r="G114" s="45"/>
      <c r="H114" s="45"/>
      <c r="I114" s="267"/>
      <c r="J114" s="45"/>
      <c r="K114" s="45"/>
      <c r="L114" s="41"/>
      <c r="M114" s="41"/>
    </row>
    <row r="115" spans="1:13" ht="18.649999999999999" customHeight="1" x14ac:dyDescent="0.35">
      <c r="A115" s="261">
        <v>-3</v>
      </c>
      <c r="B115" s="41"/>
      <c r="C115" s="41"/>
      <c r="D115" s="44"/>
      <c r="E115" s="45"/>
      <c r="F115" s="45"/>
      <c r="G115" s="45"/>
      <c r="H115" s="45"/>
      <c r="I115" s="267"/>
      <c r="J115" s="45"/>
      <c r="K115" s="45"/>
      <c r="L115" s="41"/>
      <c r="M115" s="41"/>
    </row>
    <row r="116" spans="1:13" ht="18.649999999999999" customHeight="1" x14ac:dyDescent="0.35">
      <c r="A116" s="261">
        <v>-4</v>
      </c>
      <c r="B116" s="41"/>
      <c r="C116" s="41"/>
      <c r="D116" s="44"/>
      <c r="E116" s="45"/>
      <c r="F116" s="45"/>
      <c r="G116" s="45"/>
      <c r="H116" s="45"/>
      <c r="I116" s="267"/>
      <c r="J116" s="45"/>
      <c r="K116" s="45"/>
      <c r="L116" s="41"/>
      <c r="M116" s="41"/>
    </row>
    <row r="117" spans="1:13" ht="18.649999999999999" customHeight="1" x14ac:dyDescent="0.35">
      <c r="A117" s="261">
        <v>-5</v>
      </c>
      <c r="B117" s="41"/>
      <c r="C117" s="41"/>
      <c r="D117" s="44"/>
      <c r="E117" s="45"/>
      <c r="F117" s="45"/>
      <c r="G117" s="45"/>
      <c r="H117" s="45"/>
      <c r="I117" s="267"/>
      <c r="J117" s="45"/>
      <c r="K117" s="45"/>
      <c r="L117" s="41"/>
      <c r="M117" s="41"/>
    </row>
    <row r="118" spans="1:13" ht="66.75" customHeight="1" x14ac:dyDescent="0.35">
      <c r="A118" s="1035"/>
      <c r="B118" s="1035"/>
      <c r="C118" s="1035"/>
      <c r="D118" s="1035"/>
      <c r="E118" s="1035"/>
      <c r="F118" s="1035"/>
      <c r="G118" s="1035"/>
      <c r="H118" s="1035"/>
      <c r="I118" s="1035"/>
      <c r="J118" s="1035"/>
      <c r="K118" s="1035"/>
      <c r="L118" s="1035"/>
      <c r="M118" s="1035"/>
    </row>
    <row r="119" spans="1:13" ht="39.75" customHeight="1" x14ac:dyDescent="0.35">
      <c r="A119" s="856"/>
      <c r="B119" s="856"/>
      <c r="C119" s="856"/>
      <c r="D119" s="856"/>
      <c r="E119" s="856"/>
      <c r="F119" s="856"/>
      <c r="G119" s="856"/>
      <c r="H119" s="856"/>
      <c r="I119" s="856"/>
      <c r="J119" s="856"/>
      <c r="K119" s="856"/>
      <c r="L119" s="856"/>
      <c r="M119" s="856"/>
    </row>
    <row r="120" spans="1:13" ht="25.5" customHeight="1" x14ac:dyDescent="0.35">
      <c r="A120" s="625" t="s">
        <v>568</v>
      </c>
      <c r="B120" s="625"/>
      <c r="C120" s="625"/>
      <c r="D120" s="625"/>
      <c r="E120" s="625"/>
      <c r="F120" s="625"/>
      <c r="G120" s="625"/>
      <c r="H120" s="625"/>
      <c r="I120" s="625"/>
      <c r="J120" s="625"/>
      <c r="K120" s="625"/>
      <c r="L120" s="625"/>
      <c r="M120" s="625"/>
    </row>
    <row r="121" spans="1:13" ht="30" customHeight="1" x14ac:dyDescent="0.35">
      <c r="A121" s="30"/>
      <c r="B121" s="895" t="s">
        <v>567</v>
      </c>
      <c r="C121" s="897"/>
      <c r="D121" s="879" t="s">
        <v>297</v>
      </c>
      <c r="E121" s="880"/>
      <c r="F121" s="880"/>
      <c r="G121" s="880"/>
      <c r="H121" s="880"/>
      <c r="I121" s="880"/>
      <c r="J121" s="880"/>
      <c r="K121" s="881"/>
      <c r="L121" s="94" t="s">
        <v>298</v>
      </c>
      <c r="M121" s="94" t="s">
        <v>299</v>
      </c>
    </row>
    <row r="122" spans="1:13" ht="18.649999999999999" customHeight="1" x14ac:dyDescent="0.35">
      <c r="A122" s="261" cm="1">
        <f t="array" ref="A122:A126">ROW()-ROW(A122:A126)-1</f>
        <v>-1</v>
      </c>
      <c r="B122" s="848"/>
      <c r="C122" s="850"/>
      <c r="D122" s="859"/>
      <c r="E122" s="860"/>
      <c r="F122" s="860"/>
      <c r="G122" s="860"/>
      <c r="H122" s="860"/>
      <c r="I122" s="860"/>
      <c r="J122" s="860"/>
      <c r="K122" s="861"/>
      <c r="L122" s="41"/>
      <c r="M122" s="41"/>
    </row>
    <row r="123" spans="1:13" ht="18.649999999999999" customHeight="1" x14ac:dyDescent="0.35">
      <c r="A123" s="261">
        <v>-2</v>
      </c>
      <c r="B123" s="848"/>
      <c r="C123" s="850"/>
      <c r="D123" s="859"/>
      <c r="E123" s="860"/>
      <c r="F123" s="860"/>
      <c r="G123" s="860"/>
      <c r="H123" s="860"/>
      <c r="I123" s="860"/>
      <c r="J123" s="860"/>
      <c r="K123" s="861"/>
      <c r="L123" s="41"/>
      <c r="M123" s="42"/>
    </row>
    <row r="124" spans="1:13" ht="18.649999999999999" customHeight="1" x14ac:dyDescent="0.35">
      <c r="A124" s="261">
        <v>-3</v>
      </c>
      <c r="B124" s="848"/>
      <c r="C124" s="850"/>
      <c r="D124" s="859"/>
      <c r="E124" s="860"/>
      <c r="F124" s="860"/>
      <c r="G124" s="860"/>
      <c r="H124" s="860"/>
      <c r="I124" s="860"/>
      <c r="J124" s="860"/>
      <c r="K124" s="861"/>
      <c r="L124" s="41"/>
      <c r="M124" s="41"/>
    </row>
    <row r="125" spans="1:13" ht="18.649999999999999" customHeight="1" x14ac:dyDescent="0.35">
      <c r="A125" s="261">
        <v>-4</v>
      </c>
      <c r="B125" s="848"/>
      <c r="C125" s="850"/>
      <c r="D125" s="859"/>
      <c r="E125" s="860"/>
      <c r="F125" s="860"/>
      <c r="G125" s="860"/>
      <c r="H125" s="860"/>
      <c r="I125" s="860"/>
      <c r="J125" s="860"/>
      <c r="K125" s="861"/>
      <c r="L125" s="41"/>
      <c r="M125" s="41"/>
    </row>
    <row r="126" spans="1:13" ht="18.649999999999999" customHeight="1" x14ac:dyDescent="0.35">
      <c r="A126" s="261">
        <v>-5</v>
      </c>
      <c r="B126" s="848"/>
      <c r="C126" s="850"/>
      <c r="D126" s="859"/>
      <c r="E126" s="860"/>
      <c r="F126" s="860"/>
      <c r="G126" s="860"/>
      <c r="H126" s="860"/>
      <c r="I126" s="860"/>
      <c r="J126" s="860"/>
      <c r="K126" s="861"/>
      <c r="L126" s="41"/>
      <c r="M126" s="41"/>
    </row>
    <row r="127" spans="1:13" ht="12" customHeight="1" x14ac:dyDescent="0.35">
      <c r="A127" s="855"/>
      <c r="B127" s="855"/>
      <c r="C127" s="855"/>
      <c r="D127" s="855"/>
      <c r="E127" s="855"/>
      <c r="F127" s="855"/>
      <c r="G127" s="855"/>
      <c r="H127" s="855"/>
      <c r="I127" s="855"/>
      <c r="J127" s="855"/>
      <c r="K127" s="855"/>
      <c r="L127" s="855"/>
      <c r="M127" s="855"/>
    </row>
    <row r="128" spans="1:13" ht="3.65" customHeight="1" x14ac:dyDescent="0.35">
      <c r="A128" s="856"/>
      <c r="B128" s="856"/>
      <c r="C128" s="856"/>
      <c r="D128" s="856"/>
      <c r="E128" s="856"/>
      <c r="F128" s="856"/>
      <c r="G128" s="856"/>
      <c r="H128" s="856"/>
      <c r="I128" s="856"/>
      <c r="J128" s="856"/>
      <c r="K128" s="856"/>
      <c r="L128" s="856"/>
      <c r="M128" s="856"/>
    </row>
    <row r="129" spans="1:13" ht="26.15" customHeight="1" x14ac:dyDescent="0.35">
      <c r="A129" s="969" t="s">
        <v>682</v>
      </c>
      <c r="B129" s="969"/>
      <c r="C129" s="969"/>
      <c r="D129" s="969"/>
      <c r="E129" s="969"/>
      <c r="F129" s="969"/>
      <c r="G129" s="969"/>
      <c r="H129" s="969"/>
      <c r="I129" s="969"/>
      <c r="J129" s="969"/>
      <c r="K129" s="969"/>
      <c r="L129" s="969"/>
      <c r="M129" s="969"/>
    </row>
    <row r="130" spans="1:13" ht="18.649999999999999" customHeight="1" x14ac:dyDescent="0.35">
      <c r="A130" s="30"/>
      <c r="B130" s="611" t="s">
        <v>279</v>
      </c>
      <c r="C130" s="613"/>
      <c r="D130" s="611" t="s">
        <v>691</v>
      </c>
      <c r="E130" s="612"/>
      <c r="F130" s="612"/>
      <c r="G130" s="879" t="s">
        <v>594</v>
      </c>
      <c r="H130" s="880"/>
      <c r="I130" s="881"/>
      <c r="J130" s="962" t="s">
        <v>108</v>
      </c>
      <c r="K130" s="962"/>
      <c r="L130" s="962"/>
      <c r="M130" s="963"/>
    </row>
    <row r="131" spans="1:13" ht="18.649999999999999" customHeight="1" x14ac:dyDescent="0.35">
      <c r="A131" s="261" cm="1">
        <f t="array" ref="A131:A135">ROW()-ROW(A131:A135)-1</f>
        <v>-1</v>
      </c>
      <c r="B131" s="945"/>
      <c r="C131" s="946"/>
      <c r="D131" s="859"/>
      <c r="E131" s="860"/>
      <c r="F131" s="860"/>
      <c r="G131" s="859"/>
      <c r="H131" s="860"/>
      <c r="I131" s="861"/>
      <c r="J131" s="945"/>
      <c r="K131" s="957"/>
      <c r="L131" s="957"/>
      <c r="M131" s="946"/>
    </row>
    <row r="132" spans="1:13" ht="18.649999999999999" customHeight="1" x14ac:dyDescent="0.35">
      <c r="A132" s="261">
        <v>-2</v>
      </c>
      <c r="B132" s="945"/>
      <c r="C132" s="946"/>
      <c r="D132" s="859"/>
      <c r="E132" s="860"/>
      <c r="F132" s="860"/>
      <c r="G132" s="859"/>
      <c r="H132" s="860"/>
      <c r="I132" s="861"/>
      <c r="J132" s="945"/>
      <c r="K132" s="957"/>
      <c r="L132" s="957"/>
      <c r="M132" s="946"/>
    </row>
    <row r="133" spans="1:13" ht="18.649999999999999" customHeight="1" x14ac:dyDescent="0.35">
      <c r="A133" s="261">
        <v>-3</v>
      </c>
      <c r="B133" s="945"/>
      <c r="C133" s="946"/>
      <c r="D133" s="859"/>
      <c r="E133" s="860"/>
      <c r="F133" s="860"/>
      <c r="G133" s="859"/>
      <c r="H133" s="860"/>
      <c r="I133" s="861"/>
      <c r="J133" s="945"/>
      <c r="K133" s="957"/>
      <c r="L133" s="957"/>
      <c r="M133" s="946"/>
    </row>
    <row r="134" spans="1:13" ht="18.649999999999999" customHeight="1" x14ac:dyDescent="0.35">
      <c r="A134" s="261">
        <v>-4</v>
      </c>
      <c r="B134" s="945"/>
      <c r="C134" s="946"/>
      <c r="D134" s="859"/>
      <c r="E134" s="860"/>
      <c r="F134" s="860"/>
      <c r="G134" s="859"/>
      <c r="H134" s="860"/>
      <c r="I134" s="861"/>
      <c r="J134" s="945"/>
      <c r="K134" s="957"/>
      <c r="L134" s="957"/>
      <c r="M134" s="946"/>
    </row>
    <row r="135" spans="1:13" ht="18.649999999999999" customHeight="1" x14ac:dyDescent="0.35">
      <c r="A135" s="261">
        <v>-5</v>
      </c>
      <c r="B135" s="945"/>
      <c r="C135" s="946"/>
      <c r="D135" s="859"/>
      <c r="E135" s="860"/>
      <c r="F135" s="860"/>
      <c r="G135" s="859"/>
      <c r="H135" s="860"/>
      <c r="I135" s="861"/>
      <c r="J135" s="945"/>
      <c r="K135" s="957"/>
      <c r="L135" s="957"/>
      <c r="M135" s="946"/>
    </row>
    <row r="136" spans="1:13" ht="9" customHeight="1" x14ac:dyDescent="0.35">
      <c r="A136" s="855"/>
      <c r="B136" s="855"/>
      <c r="C136" s="855"/>
      <c r="D136" s="855"/>
      <c r="E136" s="855"/>
      <c r="F136" s="855"/>
      <c r="G136" s="855"/>
      <c r="H136" s="855"/>
      <c r="I136" s="855"/>
      <c r="J136" s="855"/>
      <c r="K136" s="855"/>
      <c r="L136" s="855"/>
      <c r="M136" s="855"/>
    </row>
    <row r="137" spans="1:13" ht="3" customHeight="1" x14ac:dyDescent="0.35">
      <c r="A137" s="856"/>
      <c r="B137" s="856"/>
      <c r="C137" s="856"/>
      <c r="D137" s="856"/>
      <c r="E137" s="856"/>
      <c r="F137" s="856"/>
      <c r="G137" s="856"/>
      <c r="H137" s="856"/>
      <c r="I137" s="856"/>
      <c r="J137" s="856"/>
      <c r="K137" s="856"/>
      <c r="L137" s="856"/>
      <c r="M137" s="856"/>
    </row>
    <row r="138" spans="1:13" ht="26.15" customHeight="1" x14ac:dyDescent="0.35">
      <c r="A138" s="969" t="s">
        <v>729</v>
      </c>
      <c r="B138" s="969"/>
      <c r="C138" s="969"/>
      <c r="D138" s="969"/>
      <c r="E138" s="969"/>
      <c r="F138" s="969"/>
      <c r="G138" s="969"/>
      <c r="H138" s="969"/>
      <c r="I138" s="969"/>
      <c r="J138" s="969"/>
      <c r="K138" s="969"/>
      <c r="L138" s="969"/>
      <c r="M138" s="969"/>
    </row>
    <row r="139" spans="1:13" ht="41.15" customHeight="1" x14ac:dyDescent="0.35">
      <c r="A139" s="30"/>
      <c r="B139" s="114" t="s">
        <v>751</v>
      </c>
      <c r="C139" s="879" t="s">
        <v>462</v>
      </c>
      <c r="D139" s="880"/>
      <c r="E139" s="881"/>
      <c r="F139" s="114" t="s">
        <v>208</v>
      </c>
      <c r="G139" s="114" t="s">
        <v>207</v>
      </c>
      <c r="H139" s="114" t="s">
        <v>300</v>
      </c>
      <c r="I139" s="114" t="s">
        <v>846</v>
      </c>
      <c r="J139" s="114" t="s">
        <v>847</v>
      </c>
      <c r="K139" s="611" t="s">
        <v>76</v>
      </c>
      <c r="L139" s="613"/>
      <c r="M139" s="114" t="s">
        <v>569</v>
      </c>
    </row>
    <row r="140" spans="1:13" ht="18.649999999999999" customHeight="1" x14ac:dyDescent="0.35">
      <c r="A140" s="261" cm="1">
        <f t="array" ref="A140:A144">ROW()-ROW(A140:A144)-1</f>
        <v>-1</v>
      </c>
      <c r="B140" s="41"/>
      <c r="C140" s="848"/>
      <c r="D140" s="849"/>
      <c r="E140" s="850"/>
      <c r="F140" s="41"/>
      <c r="G140" s="41"/>
      <c r="H140" s="41"/>
      <c r="I140" s="48"/>
      <c r="J140" s="48"/>
      <c r="K140" s="848"/>
      <c r="L140" s="850"/>
      <c r="M140" s="41"/>
    </row>
    <row r="141" spans="1:13" ht="18.649999999999999" customHeight="1" x14ac:dyDescent="0.35">
      <c r="A141" s="261">
        <v>-2</v>
      </c>
      <c r="B141" s="41"/>
      <c r="C141" s="848"/>
      <c r="D141" s="849"/>
      <c r="E141" s="850"/>
      <c r="F141" s="41"/>
      <c r="G141" s="41"/>
      <c r="H141" s="41"/>
      <c r="I141" s="48"/>
      <c r="J141" s="48"/>
      <c r="K141" s="848"/>
      <c r="L141" s="850"/>
      <c r="M141" s="41"/>
    </row>
    <row r="142" spans="1:13" ht="18.649999999999999" customHeight="1" x14ac:dyDescent="0.35">
      <c r="A142" s="261">
        <v>-3</v>
      </c>
      <c r="B142" s="41"/>
      <c r="C142" s="876"/>
      <c r="D142" s="877"/>
      <c r="E142" s="878"/>
      <c r="F142" s="47"/>
      <c r="G142" s="41"/>
      <c r="H142" s="47"/>
      <c r="I142" s="48"/>
      <c r="J142" s="48"/>
      <c r="K142" s="848"/>
      <c r="L142" s="850"/>
      <c r="M142" s="41"/>
    </row>
    <row r="143" spans="1:13" ht="18.649999999999999" customHeight="1" x14ac:dyDescent="0.35">
      <c r="A143" s="261">
        <v>-4</v>
      </c>
      <c r="B143" s="41"/>
      <c r="C143" s="848"/>
      <c r="D143" s="849"/>
      <c r="E143" s="850"/>
      <c r="F143" s="41"/>
      <c r="G143" s="41"/>
      <c r="H143" s="41"/>
      <c r="I143" s="48"/>
      <c r="J143" s="48"/>
      <c r="K143" s="848"/>
      <c r="L143" s="850"/>
      <c r="M143" s="41"/>
    </row>
    <row r="144" spans="1:13" ht="18.649999999999999" customHeight="1" x14ac:dyDescent="0.35">
      <c r="A144" s="261">
        <v>-5</v>
      </c>
      <c r="B144" s="41"/>
      <c r="C144" s="848"/>
      <c r="D144" s="849"/>
      <c r="E144" s="850"/>
      <c r="F144" s="41"/>
      <c r="G144" s="41"/>
      <c r="H144" s="41"/>
      <c r="I144" s="48"/>
      <c r="J144" s="48"/>
      <c r="K144" s="848"/>
      <c r="L144" s="850"/>
      <c r="M144" s="41"/>
    </row>
    <row r="145" spans="1:13" ht="7.4" customHeight="1" x14ac:dyDescent="0.35">
      <c r="A145" s="855"/>
      <c r="B145" s="855"/>
      <c r="C145" s="855"/>
      <c r="D145" s="855"/>
      <c r="E145" s="855"/>
      <c r="F145" s="855"/>
      <c r="G145" s="855"/>
      <c r="H145" s="855"/>
      <c r="I145" s="855"/>
      <c r="J145" s="855"/>
      <c r="K145" s="855"/>
      <c r="L145" s="855"/>
      <c r="M145" s="855"/>
    </row>
    <row r="146" spans="1:13" ht="3.65" customHeight="1" x14ac:dyDescent="0.35">
      <c r="A146" s="856"/>
      <c r="B146" s="856"/>
      <c r="C146" s="856"/>
      <c r="D146" s="856"/>
      <c r="E146" s="856"/>
      <c r="F146" s="856"/>
      <c r="G146" s="856"/>
      <c r="H146" s="856"/>
      <c r="I146" s="856"/>
      <c r="J146" s="856"/>
      <c r="K146" s="856"/>
      <c r="L146" s="856"/>
      <c r="M146" s="856"/>
    </row>
    <row r="147" spans="1:13" ht="26.15" customHeight="1" x14ac:dyDescent="0.35">
      <c r="A147" s="969" t="s">
        <v>787</v>
      </c>
      <c r="B147" s="969"/>
      <c r="C147" s="969"/>
      <c r="D147" s="969"/>
      <c r="E147" s="969"/>
      <c r="F147" s="969"/>
      <c r="G147" s="969"/>
      <c r="H147" s="969"/>
      <c r="I147" s="969"/>
      <c r="J147" s="969"/>
      <c r="K147" s="969"/>
      <c r="L147" s="969"/>
      <c r="M147" s="969"/>
    </row>
    <row r="148" spans="1:13" ht="21.65" customHeight="1" x14ac:dyDescent="0.35">
      <c r="A148" s="30"/>
      <c r="B148" s="964" t="s">
        <v>109</v>
      </c>
      <c r="C148" s="965"/>
      <c r="D148" s="965"/>
      <c r="E148" s="966"/>
      <c r="F148" s="266" t="s">
        <v>22</v>
      </c>
      <c r="G148" s="977" t="s">
        <v>83</v>
      </c>
      <c r="H148" s="978"/>
      <c r="I148" s="978"/>
      <c r="J148" s="979"/>
      <c r="K148" s="964" t="s">
        <v>78</v>
      </c>
      <c r="L148" s="965"/>
      <c r="M148" s="966"/>
    </row>
    <row r="149" spans="1:13" ht="18.649999999999999" customHeight="1" x14ac:dyDescent="0.35">
      <c r="A149" s="261" cm="1">
        <f t="array" ref="A149:A153">ROW()-ROW(A149:A153)-1</f>
        <v>-1</v>
      </c>
      <c r="B149" s="857"/>
      <c r="C149" s="857"/>
      <c r="D149" s="857"/>
      <c r="E149" s="857"/>
      <c r="F149" s="280"/>
      <c r="G149" s="857"/>
      <c r="H149" s="857"/>
      <c r="I149" s="857"/>
      <c r="J149" s="857"/>
      <c r="K149" s="857"/>
      <c r="L149" s="857"/>
      <c r="M149" s="857"/>
    </row>
    <row r="150" spans="1:13" ht="18.649999999999999" customHeight="1" x14ac:dyDescent="0.35">
      <c r="A150" s="261">
        <v>-2</v>
      </c>
      <c r="B150" s="857"/>
      <c r="C150" s="857"/>
      <c r="D150" s="857"/>
      <c r="E150" s="857"/>
      <c r="F150" s="280"/>
      <c r="G150" s="968"/>
      <c r="H150" s="968"/>
      <c r="I150" s="968"/>
      <c r="J150" s="968"/>
      <c r="K150" s="968"/>
      <c r="L150" s="968"/>
      <c r="M150" s="968"/>
    </row>
    <row r="151" spans="1:13" ht="18.649999999999999" customHeight="1" x14ac:dyDescent="0.35">
      <c r="A151" s="261">
        <v>-3</v>
      </c>
      <c r="B151" s="857"/>
      <c r="C151" s="857"/>
      <c r="D151" s="857"/>
      <c r="E151" s="857"/>
      <c r="F151" s="280"/>
      <c r="G151" s="968"/>
      <c r="H151" s="968"/>
      <c r="I151" s="968"/>
      <c r="J151" s="968"/>
      <c r="K151" s="968"/>
      <c r="L151" s="968"/>
      <c r="M151" s="968"/>
    </row>
    <row r="152" spans="1:13" ht="18.649999999999999" customHeight="1" x14ac:dyDescent="0.35">
      <c r="A152" s="261">
        <v>-4</v>
      </c>
      <c r="B152" s="857"/>
      <c r="C152" s="857"/>
      <c r="D152" s="857"/>
      <c r="E152" s="857"/>
      <c r="F152" s="280"/>
      <c r="G152" s="857"/>
      <c r="H152" s="857"/>
      <c r="I152" s="857"/>
      <c r="J152" s="857"/>
      <c r="K152" s="857"/>
      <c r="L152" s="857"/>
      <c r="M152" s="857"/>
    </row>
    <row r="153" spans="1:13" ht="18.649999999999999" customHeight="1" x14ac:dyDescent="0.35">
      <c r="A153" s="261">
        <v>-5</v>
      </c>
      <c r="B153" s="857"/>
      <c r="C153" s="857"/>
      <c r="D153" s="857"/>
      <c r="E153" s="857"/>
      <c r="F153" s="280"/>
      <c r="G153" s="970"/>
      <c r="H153" s="980"/>
      <c r="I153" s="980"/>
      <c r="J153" s="980"/>
      <c r="K153" s="857"/>
      <c r="L153" s="857"/>
      <c r="M153" s="857"/>
    </row>
    <row r="154" spans="1:13" ht="7.4" customHeight="1" x14ac:dyDescent="0.35">
      <c r="A154" s="855"/>
      <c r="B154" s="855"/>
      <c r="C154" s="855"/>
      <c r="D154" s="855"/>
      <c r="E154" s="855"/>
      <c r="F154" s="855"/>
      <c r="G154" s="855"/>
      <c r="H154" s="855"/>
      <c r="I154" s="855"/>
      <c r="J154" s="855"/>
      <c r="K154" s="855"/>
      <c r="L154" s="855"/>
      <c r="M154" s="855"/>
    </row>
    <row r="155" spans="1:13" ht="11" customHeight="1" x14ac:dyDescent="0.35">
      <c r="A155" s="856"/>
      <c r="B155" s="856"/>
      <c r="C155" s="856"/>
      <c r="D155" s="856"/>
      <c r="E155" s="856"/>
      <c r="F155" s="856"/>
      <c r="G155" s="856"/>
      <c r="H155" s="856"/>
      <c r="I155" s="856"/>
      <c r="J155" s="856"/>
      <c r="K155" s="856"/>
      <c r="L155" s="856"/>
      <c r="M155" s="856"/>
    </row>
    <row r="156" spans="1:13" ht="26.15" customHeight="1" x14ac:dyDescent="0.35">
      <c r="A156" s="917" t="s">
        <v>350</v>
      </c>
      <c r="B156" s="917"/>
      <c r="C156" s="917"/>
      <c r="D156" s="917"/>
      <c r="E156" s="917"/>
      <c r="F156" s="917"/>
      <c r="G156" s="917"/>
      <c r="H156" s="917"/>
      <c r="I156" s="917"/>
      <c r="J156" s="917"/>
      <c r="K156" s="917"/>
      <c r="L156" s="917"/>
      <c r="M156" s="917"/>
    </row>
    <row r="157" spans="1:13" ht="18.649999999999999" customHeight="1" x14ac:dyDescent="0.35">
      <c r="A157" s="912"/>
      <c r="B157" s="610" t="s">
        <v>279</v>
      </c>
      <c r="C157" s="913"/>
      <c r="D157" s="1047" t="s">
        <v>511</v>
      </c>
      <c r="E157" s="1048"/>
      <c r="F157" s="1048"/>
      <c r="G157" s="1049"/>
      <c r="H157" s="981" t="s">
        <v>513</v>
      </c>
      <c r="I157" s="982"/>
      <c r="J157" s="971" t="s">
        <v>512</v>
      </c>
      <c r="K157" s="1046" t="s">
        <v>69</v>
      </c>
      <c r="L157" s="1046"/>
      <c r="M157" s="871" t="s">
        <v>514</v>
      </c>
    </row>
    <row r="158" spans="1:13" ht="18.649999999999999" customHeight="1" x14ac:dyDescent="0.35">
      <c r="A158" s="898"/>
      <c r="B158" s="615"/>
      <c r="C158" s="629"/>
      <c r="D158" s="1040" t="s">
        <v>58</v>
      </c>
      <c r="E158" s="1041"/>
      <c r="F158" s="1040" t="s">
        <v>70</v>
      </c>
      <c r="G158" s="1041"/>
      <c r="H158" s="879"/>
      <c r="I158" s="881"/>
      <c r="J158" s="871"/>
      <c r="K158" s="118" t="s">
        <v>58</v>
      </c>
      <c r="L158" s="118" t="s">
        <v>71</v>
      </c>
      <c r="M158" s="872"/>
    </row>
    <row r="159" spans="1:13" ht="18.649999999999999" customHeight="1" x14ac:dyDescent="0.35">
      <c r="A159" s="261" cm="1">
        <f t="array" ref="A159:A163">ROW()-ROW(A159:A163)-1</f>
        <v>-1</v>
      </c>
      <c r="B159" s="848"/>
      <c r="C159" s="850"/>
      <c r="D159" s="848"/>
      <c r="E159" s="850"/>
      <c r="F159" s="848"/>
      <c r="G159" s="850"/>
      <c r="H159" s="848"/>
      <c r="I159" s="850"/>
      <c r="J159" s="41"/>
      <c r="K159" s="42"/>
      <c r="L159" s="42"/>
      <c r="M159" s="42"/>
    </row>
    <row r="160" spans="1:13" ht="18.649999999999999" customHeight="1" x14ac:dyDescent="0.35">
      <c r="A160" s="261">
        <v>-2</v>
      </c>
      <c r="B160" s="848"/>
      <c r="C160" s="850"/>
      <c r="D160" s="848"/>
      <c r="E160" s="850"/>
      <c r="F160" s="848"/>
      <c r="G160" s="850"/>
      <c r="H160" s="848"/>
      <c r="I160" s="850"/>
      <c r="J160" s="41"/>
      <c r="K160" s="42"/>
      <c r="L160" s="42"/>
      <c r="M160" s="42"/>
    </row>
    <row r="161" spans="1:13" ht="18.649999999999999" customHeight="1" x14ac:dyDescent="0.35">
      <c r="A161" s="261">
        <v>-3</v>
      </c>
      <c r="B161" s="848"/>
      <c r="C161" s="850"/>
      <c r="D161" s="848"/>
      <c r="E161" s="850"/>
      <c r="F161" s="848"/>
      <c r="G161" s="850"/>
      <c r="H161" s="848"/>
      <c r="I161" s="850"/>
      <c r="J161" s="41"/>
      <c r="K161" s="42"/>
      <c r="L161" s="42"/>
      <c r="M161" s="42"/>
    </row>
    <row r="162" spans="1:13" ht="18.649999999999999" customHeight="1" x14ac:dyDescent="0.35">
      <c r="A162" s="261">
        <v>-4</v>
      </c>
      <c r="B162" s="848"/>
      <c r="C162" s="850"/>
      <c r="D162" s="848"/>
      <c r="E162" s="850"/>
      <c r="F162" s="848"/>
      <c r="G162" s="850"/>
      <c r="H162" s="848"/>
      <c r="I162" s="850"/>
      <c r="J162" s="41"/>
      <c r="K162" s="42"/>
      <c r="L162" s="42"/>
      <c r="M162" s="42"/>
    </row>
    <row r="163" spans="1:13" ht="18.649999999999999" customHeight="1" x14ac:dyDescent="0.35">
      <c r="A163" s="261">
        <v>-5</v>
      </c>
      <c r="B163" s="848"/>
      <c r="C163" s="850"/>
      <c r="D163" s="848"/>
      <c r="E163" s="850"/>
      <c r="F163" s="848"/>
      <c r="G163" s="850"/>
      <c r="H163" s="848"/>
      <c r="I163" s="850"/>
      <c r="J163" s="41"/>
      <c r="K163" s="42"/>
      <c r="L163" s="42"/>
      <c r="M163" s="42"/>
    </row>
    <row r="164" spans="1:13" ht="7.4" customHeight="1" x14ac:dyDescent="0.35">
      <c r="A164" s="1035"/>
      <c r="B164" s="1035"/>
      <c r="C164" s="1035"/>
      <c r="D164" s="1035"/>
      <c r="E164" s="1035"/>
      <c r="F164" s="1035"/>
      <c r="G164" s="1035"/>
      <c r="H164" s="1035"/>
      <c r="I164" s="1035"/>
      <c r="J164" s="1035"/>
      <c r="K164" s="1035"/>
      <c r="L164" s="1035"/>
      <c r="M164" s="1035"/>
    </row>
    <row r="165" spans="1:13" ht="15.5" customHeight="1" x14ac:dyDescent="0.35">
      <c r="A165" s="1042"/>
      <c r="B165" s="1042"/>
      <c r="C165" s="1042"/>
      <c r="D165" s="1042"/>
      <c r="E165" s="1042"/>
      <c r="F165" s="1042"/>
      <c r="G165" s="1042"/>
      <c r="H165" s="1042"/>
      <c r="I165" s="1042"/>
      <c r="J165" s="1042"/>
      <c r="K165" s="1042"/>
      <c r="L165" s="1042"/>
      <c r="M165" s="1042"/>
    </row>
    <row r="166" spans="1:13" ht="26.15" customHeight="1" x14ac:dyDescent="0.35">
      <c r="A166" s="969" t="s">
        <v>781</v>
      </c>
      <c r="B166" s="969"/>
      <c r="C166" s="969"/>
      <c r="D166" s="969"/>
      <c r="E166" s="969"/>
      <c r="F166" s="969"/>
      <c r="G166" s="969"/>
      <c r="H166" s="969"/>
      <c r="I166" s="969"/>
      <c r="J166" s="969"/>
      <c r="K166" s="969"/>
      <c r="L166" s="969"/>
      <c r="M166" s="969"/>
    </row>
    <row r="167" spans="1:13" ht="32.5" customHeight="1" x14ac:dyDescent="0.35">
      <c r="A167" s="39"/>
      <c r="B167" s="35" t="s">
        <v>126</v>
      </c>
      <c r="C167" s="851" t="s">
        <v>127</v>
      </c>
      <c r="D167" s="853"/>
      <c r="E167" s="853"/>
      <c r="F167" s="852"/>
      <c r="G167" s="35" t="s">
        <v>128</v>
      </c>
      <c r="H167" s="851" t="s">
        <v>129</v>
      </c>
      <c r="I167" s="853"/>
      <c r="J167" s="853"/>
      <c r="K167" s="852"/>
      <c r="L167" s="895" t="s">
        <v>351</v>
      </c>
      <c r="M167" s="897"/>
    </row>
    <row r="168" spans="1:13" ht="18.649999999999999" customHeight="1" x14ac:dyDescent="0.35">
      <c r="A168" s="261" cm="1">
        <f t="array" ref="A168:A172">ROW()-ROW(A168:A172)-1</f>
        <v>-1</v>
      </c>
      <c r="B168" s="41"/>
      <c r="C168" s="848"/>
      <c r="D168" s="849"/>
      <c r="E168" s="849"/>
      <c r="F168" s="850"/>
      <c r="G168" s="41"/>
      <c r="H168" s="848"/>
      <c r="I168" s="849"/>
      <c r="J168" s="849"/>
      <c r="K168" s="850"/>
      <c r="L168" s="876"/>
      <c r="M168" s="878"/>
    </row>
    <row r="169" spans="1:13" ht="18.649999999999999" customHeight="1" x14ac:dyDescent="0.35">
      <c r="A169" s="261">
        <v>-2</v>
      </c>
      <c r="B169" s="41"/>
      <c r="C169" s="848"/>
      <c r="D169" s="849"/>
      <c r="E169" s="849"/>
      <c r="F169" s="850"/>
      <c r="G169" s="41"/>
      <c r="H169" s="848"/>
      <c r="I169" s="849"/>
      <c r="J169" s="849"/>
      <c r="K169" s="850"/>
      <c r="L169" s="876"/>
      <c r="M169" s="878"/>
    </row>
    <row r="170" spans="1:13" ht="18.649999999999999" customHeight="1" x14ac:dyDescent="0.35">
      <c r="A170" s="261">
        <v>-3</v>
      </c>
      <c r="B170" s="41"/>
      <c r="C170" s="848"/>
      <c r="D170" s="849"/>
      <c r="E170" s="849"/>
      <c r="F170" s="850"/>
      <c r="G170" s="41"/>
      <c r="H170" s="848"/>
      <c r="I170" s="849"/>
      <c r="J170" s="849"/>
      <c r="K170" s="850"/>
      <c r="L170" s="876"/>
      <c r="M170" s="878"/>
    </row>
    <row r="171" spans="1:13" ht="18.649999999999999" customHeight="1" x14ac:dyDescent="0.35">
      <c r="A171" s="261">
        <v>-4</v>
      </c>
      <c r="B171" s="41"/>
      <c r="C171" s="848"/>
      <c r="D171" s="849"/>
      <c r="E171" s="849"/>
      <c r="F171" s="850"/>
      <c r="G171" s="41"/>
      <c r="H171" s="848"/>
      <c r="I171" s="849"/>
      <c r="J171" s="849"/>
      <c r="K171" s="850"/>
      <c r="L171" s="876"/>
      <c r="M171" s="878"/>
    </row>
    <row r="172" spans="1:13" ht="18.649999999999999" customHeight="1" x14ac:dyDescent="0.35">
      <c r="A172" s="261">
        <v>-5</v>
      </c>
      <c r="B172" s="41"/>
      <c r="C172" s="848"/>
      <c r="D172" s="849"/>
      <c r="E172" s="849"/>
      <c r="F172" s="850"/>
      <c r="G172" s="41"/>
      <c r="H172" s="848"/>
      <c r="I172" s="849"/>
      <c r="J172" s="849"/>
      <c r="K172" s="850"/>
      <c r="L172" s="876"/>
      <c r="M172" s="878"/>
    </row>
    <row r="173" spans="1:13" ht="13" customHeight="1" x14ac:dyDescent="0.35">
      <c r="A173" s="855"/>
      <c r="B173" s="855"/>
      <c r="C173" s="855"/>
      <c r="D173" s="855"/>
      <c r="E173" s="855"/>
      <c r="F173" s="855"/>
      <c r="G173" s="855"/>
      <c r="H173" s="855"/>
      <c r="I173" s="855"/>
      <c r="J173" s="855"/>
      <c r="K173" s="855"/>
      <c r="L173" s="855"/>
      <c r="M173" s="855"/>
    </row>
    <row r="174" spans="1:13" ht="7.4" customHeight="1" x14ac:dyDescent="0.35">
      <c r="A174" s="856"/>
      <c r="B174" s="856"/>
      <c r="C174" s="856"/>
      <c r="D174" s="856"/>
      <c r="E174" s="856"/>
      <c r="F174" s="856"/>
      <c r="G174" s="856"/>
      <c r="H174" s="856"/>
      <c r="I174" s="856"/>
      <c r="J174" s="856"/>
      <c r="K174" s="856"/>
      <c r="L174" s="856"/>
      <c r="M174" s="856"/>
    </row>
    <row r="175" spans="1:13" ht="26.15" customHeight="1" x14ac:dyDescent="0.35">
      <c r="A175" s="969" t="s">
        <v>503</v>
      </c>
      <c r="B175" s="969"/>
      <c r="C175" s="969"/>
      <c r="D175" s="969"/>
      <c r="E175" s="969"/>
      <c r="F175" s="969"/>
      <c r="G175" s="969"/>
      <c r="H175" s="969"/>
      <c r="I175" s="969"/>
      <c r="J175" s="969"/>
      <c r="K175" s="969"/>
      <c r="L175" s="969"/>
      <c r="M175" s="969"/>
    </row>
    <row r="176" spans="1:13" ht="32.5" customHeight="1" x14ac:dyDescent="0.35">
      <c r="A176" s="38"/>
      <c r="B176" s="615" t="s">
        <v>502</v>
      </c>
      <c r="C176" s="616"/>
      <c r="D176" s="616"/>
      <c r="E176" s="629"/>
      <c r="F176" s="851" t="s">
        <v>504</v>
      </c>
      <c r="G176" s="852"/>
      <c r="H176" s="35" t="s">
        <v>574</v>
      </c>
      <c r="I176" s="615" t="s">
        <v>510</v>
      </c>
      <c r="J176" s="629"/>
      <c r="K176" s="35" t="s">
        <v>209</v>
      </c>
      <c r="L176" s="851" t="s">
        <v>107</v>
      </c>
      <c r="M176" s="852"/>
    </row>
    <row r="177" spans="1:13" ht="18.649999999999999" customHeight="1" x14ac:dyDescent="0.35">
      <c r="A177" s="261" cm="1">
        <f t="array" ref="A177:A181">ROW()-ROW(A177:A181)-1</f>
        <v>-1</v>
      </c>
      <c r="B177" s="848"/>
      <c r="C177" s="849"/>
      <c r="D177" s="849"/>
      <c r="E177" s="850"/>
      <c r="F177" s="848"/>
      <c r="G177" s="850"/>
      <c r="H177" s="41"/>
      <c r="I177" s="848"/>
      <c r="J177" s="850"/>
      <c r="K177" s="42"/>
      <c r="L177" s="876"/>
      <c r="M177" s="878"/>
    </row>
    <row r="178" spans="1:13" ht="18.649999999999999" customHeight="1" x14ac:dyDescent="0.35">
      <c r="A178" s="261">
        <v>-2</v>
      </c>
      <c r="B178" s="848"/>
      <c r="C178" s="849"/>
      <c r="D178" s="849"/>
      <c r="E178" s="850"/>
      <c r="F178" s="833"/>
      <c r="G178" s="834"/>
      <c r="H178" s="41"/>
      <c r="I178" s="848"/>
      <c r="J178" s="850"/>
      <c r="K178" s="42"/>
      <c r="L178" s="876"/>
      <c r="M178" s="878"/>
    </row>
    <row r="179" spans="1:13" ht="18.649999999999999" customHeight="1" x14ac:dyDescent="0.35">
      <c r="A179" s="261">
        <v>-3</v>
      </c>
      <c r="B179" s="848"/>
      <c r="C179" s="849"/>
      <c r="D179" s="849"/>
      <c r="E179" s="850"/>
      <c r="F179" s="833"/>
      <c r="G179" s="834"/>
      <c r="H179" s="41"/>
      <c r="I179" s="848"/>
      <c r="J179" s="850"/>
      <c r="K179" s="42"/>
      <c r="L179" s="876"/>
      <c r="M179" s="878"/>
    </row>
    <row r="180" spans="1:13" ht="18.649999999999999" customHeight="1" x14ac:dyDescent="0.35">
      <c r="A180" s="261">
        <v>-4</v>
      </c>
      <c r="B180" s="848"/>
      <c r="C180" s="849"/>
      <c r="D180" s="849"/>
      <c r="E180" s="850"/>
      <c r="F180" s="833"/>
      <c r="G180" s="834"/>
      <c r="H180" s="41"/>
      <c r="I180" s="848"/>
      <c r="J180" s="850"/>
      <c r="K180" s="42"/>
      <c r="L180" s="876"/>
      <c r="M180" s="878"/>
    </row>
    <row r="181" spans="1:13" ht="18.649999999999999" customHeight="1" x14ac:dyDescent="0.35">
      <c r="A181" s="261">
        <v>-5</v>
      </c>
      <c r="B181" s="848"/>
      <c r="C181" s="849"/>
      <c r="D181" s="849"/>
      <c r="E181" s="850"/>
      <c r="F181" s="833"/>
      <c r="G181" s="834"/>
      <c r="H181" s="41"/>
      <c r="I181" s="848"/>
      <c r="J181" s="850"/>
      <c r="K181" s="42"/>
      <c r="L181" s="876"/>
      <c r="M181" s="878"/>
    </row>
    <row r="182" spans="1:13" ht="7.4" customHeight="1" x14ac:dyDescent="0.35">
      <c r="A182" s="855"/>
      <c r="B182" s="855"/>
      <c r="C182" s="855"/>
      <c r="D182" s="855"/>
      <c r="E182" s="855"/>
      <c r="F182" s="855"/>
      <c r="G182" s="855"/>
      <c r="H182" s="855"/>
      <c r="I182" s="855"/>
      <c r="J182" s="855"/>
      <c r="K182" s="855"/>
      <c r="L182" s="855"/>
      <c r="M182" s="855"/>
    </row>
    <row r="183" spans="1:13" ht="15.5" customHeight="1" x14ac:dyDescent="0.35">
      <c r="A183" s="856"/>
      <c r="B183" s="856"/>
      <c r="C183" s="856"/>
      <c r="D183" s="856"/>
      <c r="E183" s="856"/>
      <c r="F183" s="856"/>
      <c r="G183" s="856"/>
      <c r="H183" s="856"/>
      <c r="I183" s="856"/>
      <c r="J183" s="856"/>
      <c r="K183" s="856"/>
      <c r="L183" s="856"/>
      <c r="M183" s="856"/>
    </row>
    <row r="184" spans="1:13" ht="18.75" customHeight="1" x14ac:dyDescent="0.35">
      <c r="A184" s="854" t="s">
        <v>437</v>
      </c>
      <c r="B184" s="854"/>
      <c r="C184" s="854"/>
      <c r="D184" s="854"/>
      <c r="E184" s="854"/>
      <c r="F184" s="854"/>
      <c r="G184" s="854"/>
      <c r="H184" s="854"/>
      <c r="I184" s="854"/>
      <c r="J184" s="854"/>
      <c r="K184" s="854"/>
      <c r="L184" s="854"/>
      <c r="M184" s="854"/>
    </row>
    <row r="185" spans="1:13" ht="18.75" customHeight="1" x14ac:dyDescent="0.35">
      <c r="A185" s="30"/>
      <c r="B185" s="851" t="s">
        <v>72</v>
      </c>
      <c r="C185" s="853"/>
      <c r="D185" s="853"/>
      <c r="E185" s="852"/>
      <c r="F185" s="851" t="s">
        <v>73</v>
      </c>
      <c r="G185" s="853"/>
      <c r="H185" s="852"/>
      <c r="I185" s="851" t="s">
        <v>74</v>
      </c>
      <c r="J185" s="852"/>
      <c r="K185" s="36" t="s">
        <v>75</v>
      </c>
      <c r="L185" s="615" t="s">
        <v>281</v>
      </c>
      <c r="M185" s="629"/>
    </row>
    <row r="186" spans="1:13" ht="18.75" customHeight="1" x14ac:dyDescent="0.35">
      <c r="A186" s="261" cm="1">
        <f t="array" ref="A186:A190">ROW()-ROW(A186:A190)-1</f>
        <v>-1</v>
      </c>
      <c r="B186" s="876"/>
      <c r="C186" s="877"/>
      <c r="D186" s="877"/>
      <c r="E186" s="878"/>
      <c r="F186" s="876"/>
      <c r="G186" s="877"/>
      <c r="H186" s="878"/>
      <c r="I186" s="876"/>
      <c r="J186" s="878"/>
      <c r="K186" s="42"/>
      <c r="L186" s="876"/>
      <c r="M186" s="878"/>
    </row>
    <row r="187" spans="1:13" ht="18.75" customHeight="1" x14ac:dyDescent="0.35">
      <c r="A187" s="261">
        <v>-2</v>
      </c>
      <c r="B187" s="876"/>
      <c r="C187" s="877"/>
      <c r="D187" s="877"/>
      <c r="E187" s="878"/>
      <c r="F187" s="876"/>
      <c r="G187" s="877"/>
      <c r="H187" s="878"/>
      <c r="I187" s="876"/>
      <c r="J187" s="878"/>
      <c r="K187" s="42"/>
      <c r="L187" s="876"/>
      <c r="M187" s="878"/>
    </row>
    <row r="188" spans="1:13" ht="18.75" customHeight="1" x14ac:dyDescent="0.35">
      <c r="A188" s="261">
        <v>-3</v>
      </c>
      <c r="B188" s="876"/>
      <c r="C188" s="877"/>
      <c r="D188" s="877"/>
      <c r="E188" s="878"/>
      <c r="F188" s="876"/>
      <c r="G188" s="877"/>
      <c r="H188" s="878"/>
      <c r="I188" s="876"/>
      <c r="J188" s="878"/>
      <c r="K188" s="42"/>
      <c r="L188" s="876"/>
      <c r="M188" s="878"/>
    </row>
    <row r="189" spans="1:13" ht="18.75" customHeight="1" x14ac:dyDescent="0.35">
      <c r="A189" s="261">
        <v>-4</v>
      </c>
      <c r="B189" s="876"/>
      <c r="C189" s="877"/>
      <c r="D189" s="877"/>
      <c r="E189" s="878"/>
      <c r="F189" s="876"/>
      <c r="G189" s="877"/>
      <c r="H189" s="878"/>
      <c r="I189" s="876"/>
      <c r="J189" s="878"/>
      <c r="K189" s="42"/>
      <c r="L189" s="876"/>
      <c r="M189" s="878"/>
    </row>
    <row r="190" spans="1:13" ht="18.75" customHeight="1" x14ac:dyDescent="0.35">
      <c r="A190" s="261">
        <v>-5</v>
      </c>
      <c r="B190" s="876"/>
      <c r="C190" s="877"/>
      <c r="D190" s="877"/>
      <c r="E190" s="878"/>
      <c r="F190" s="876"/>
      <c r="G190" s="877"/>
      <c r="H190" s="878"/>
      <c r="I190" s="876"/>
      <c r="J190" s="878"/>
      <c r="K190" s="42"/>
      <c r="L190" s="876"/>
      <c r="M190" s="878"/>
    </row>
    <row r="191" spans="1:13" ht="7.4" customHeight="1" x14ac:dyDescent="0.35">
      <c r="A191" s="179"/>
      <c r="B191" s="179"/>
      <c r="C191" s="179"/>
      <c r="D191" s="179"/>
      <c r="E191" s="179"/>
      <c r="F191" s="179"/>
      <c r="G191" s="179"/>
      <c r="H191" s="179"/>
      <c r="I191" s="179"/>
      <c r="J191" s="179"/>
      <c r="K191" s="179"/>
      <c r="L191" s="179"/>
      <c r="M191" s="179"/>
    </row>
    <row r="192" spans="1:13" ht="7.4" customHeight="1" x14ac:dyDescent="0.35">
      <c r="A192" s="179"/>
      <c r="B192" s="179"/>
      <c r="C192" s="179"/>
      <c r="D192" s="179"/>
      <c r="E192" s="179"/>
      <c r="F192" s="179"/>
      <c r="G192" s="179"/>
      <c r="H192" s="179"/>
      <c r="I192" s="179"/>
      <c r="J192" s="179"/>
      <c r="K192" s="179"/>
      <c r="L192" s="179"/>
      <c r="M192" s="179"/>
    </row>
    <row r="193" spans="1:13" ht="26.15" customHeight="1" x14ac:dyDescent="0.35">
      <c r="A193" s="625" t="s">
        <v>439</v>
      </c>
      <c r="B193" s="625"/>
      <c r="C193" s="625"/>
      <c r="D193" s="625"/>
      <c r="E193" s="625"/>
      <c r="F193" s="625"/>
      <c r="G193" s="625"/>
      <c r="H193" s="625"/>
      <c r="I193" s="625"/>
      <c r="J193" s="625"/>
      <c r="K193" s="625"/>
      <c r="L193" s="625"/>
      <c r="M193" s="625"/>
    </row>
    <row r="194" spans="1:13" ht="24" customHeight="1" x14ac:dyDescent="0.35">
      <c r="A194" s="30"/>
      <c r="B194" s="1025" t="s">
        <v>58</v>
      </c>
      <c r="C194" s="1023"/>
      <c r="D194" s="1023"/>
      <c r="E194" s="1024"/>
      <c r="F194" s="964" t="s">
        <v>59</v>
      </c>
      <c r="G194" s="966"/>
      <c r="H194" s="964" t="s">
        <v>438</v>
      </c>
      <c r="I194" s="1023"/>
      <c r="J194" s="1023"/>
      <c r="K194" s="1023"/>
      <c r="L194" s="1024"/>
      <c r="M194" s="96" t="s">
        <v>110</v>
      </c>
    </row>
    <row r="195" spans="1:13" ht="18.649999999999999" customHeight="1" x14ac:dyDescent="0.35">
      <c r="A195" s="261" cm="1">
        <f t="array" ref="A195:A199">ROW()-ROW(A195:A199)-1</f>
        <v>-1</v>
      </c>
      <c r="B195" s="848"/>
      <c r="C195" s="849"/>
      <c r="D195" s="849"/>
      <c r="E195" s="850"/>
      <c r="F195" s="1022"/>
      <c r="G195" s="1022"/>
      <c r="H195" s="874"/>
      <c r="I195" s="980"/>
      <c r="J195" s="980"/>
      <c r="K195" s="980"/>
      <c r="L195" s="980"/>
      <c r="M195" s="41"/>
    </row>
    <row r="196" spans="1:13" ht="18.649999999999999" customHeight="1" x14ac:dyDescent="0.35">
      <c r="A196" s="261">
        <v>-2</v>
      </c>
      <c r="B196" s="848"/>
      <c r="C196" s="849"/>
      <c r="D196" s="849"/>
      <c r="E196" s="850"/>
      <c r="F196" s="1022"/>
      <c r="G196" s="1022"/>
      <c r="H196" s="874"/>
      <c r="I196" s="980"/>
      <c r="J196" s="980"/>
      <c r="K196" s="980"/>
      <c r="L196" s="980"/>
      <c r="M196" s="41"/>
    </row>
    <row r="197" spans="1:13" ht="18.649999999999999" customHeight="1" x14ac:dyDescent="0.35">
      <c r="A197" s="261">
        <v>-3</v>
      </c>
      <c r="B197" s="848"/>
      <c r="C197" s="849"/>
      <c r="D197" s="849"/>
      <c r="E197" s="850"/>
      <c r="F197" s="1022"/>
      <c r="G197" s="1022"/>
      <c r="H197" s="874"/>
      <c r="I197" s="980"/>
      <c r="J197" s="980"/>
      <c r="K197" s="980"/>
      <c r="L197" s="980"/>
      <c r="M197" s="41"/>
    </row>
    <row r="198" spans="1:13" ht="18.649999999999999" customHeight="1" x14ac:dyDescent="0.35">
      <c r="A198" s="261">
        <v>-4</v>
      </c>
      <c r="B198" s="848"/>
      <c r="C198" s="849"/>
      <c r="D198" s="849"/>
      <c r="E198" s="850"/>
      <c r="F198" s="1022"/>
      <c r="G198" s="1022"/>
      <c r="H198" s="874"/>
      <c r="I198" s="980"/>
      <c r="J198" s="980"/>
      <c r="K198" s="980"/>
      <c r="L198" s="980"/>
      <c r="M198" s="41"/>
    </row>
    <row r="199" spans="1:13" ht="18.649999999999999" customHeight="1" x14ac:dyDescent="0.35">
      <c r="A199" s="261">
        <v>-5</v>
      </c>
      <c r="B199" s="848"/>
      <c r="C199" s="849"/>
      <c r="D199" s="849"/>
      <c r="E199" s="850"/>
      <c r="F199" s="1022"/>
      <c r="G199" s="1022"/>
      <c r="H199" s="874"/>
      <c r="I199" s="980"/>
      <c r="J199" s="980"/>
      <c r="K199" s="980"/>
      <c r="L199" s="980"/>
      <c r="M199" s="41"/>
    </row>
    <row r="200" spans="1:13" ht="7.4" customHeight="1" x14ac:dyDescent="0.35">
      <c r="A200" s="855"/>
      <c r="B200" s="855"/>
      <c r="C200" s="855"/>
      <c r="D200" s="855"/>
      <c r="E200" s="855"/>
      <c r="F200" s="855"/>
      <c r="G200" s="855"/>
      <c r="H200" s="855"/>
      <c r="I200" s="855"/>
      <c r="J200" s="855"/>
      <c r="K200" s="855"/>
      <c r="L200" s="855"/>
      <c r="M200" s="855"/>
    </row>
    <row r="201" spans="1:13" ht="7.4" customHeight="1" x14ac:dyDescent="0.35">
      <c r="A201" s="856"/>
      <c r="B201" s="856"/>
      <c r="C201" s="856"/>
      <c r="D201" s="856"/>
      <c r="E201" s="856"/>
      <c r="F201" s="856"/>
      <c r="G201" s="856"/>
      <c r="H201" s="856"/>
      <c r="I201" s="856"/>
      <c r="J201" s="856"/>
      <c r="K201" s="856"/>
      <c r="L201" s="856"/>
      <c r="M201" s="856"/>
    </row>
    <row r="202" spans="1:13" ht="26.15" customHeight="1" x14ac:dyDescent="0.35">
      <c r="A202" s="625" t="s">
        <v>521</v>
      </c>
      <c r="B202" s="625"/>
      <c r="C202" s="625"/>
      <c r="D202" s="625"/>
      <c r="E202" s="625"/>
      <c r="F202" s="625"/>
      <c r="G202" s="625"/>
      <c r="H202" s="625"/>
      <c r="I202" s="625"/>
      <c r="J202" s="625"/>
      <c r="K202" s="625"/>
      <c r="L202" s="625"/>
      <c r="M202" s="625"/>
    </row>
    <row r="203" spans="1:13" ht="23.15" customHeight="1" x14ac:dyDescent="0.35">
      <c r="A203" s="30"/>
      <c r="B203" s="1045" t="s">
        <v>111</v>
      </c>
      <c r="C203" s="1045"/>
      <c r="D203" s="1045"/>
      <c r="E203" s="1045" t="s">
        <v>112</v>
      </c>
      <c r="F203" s="1045"/>
      <c r="G203" s="1045"/>
      <c r="H203" s="1045"/>
      <c r="I203" s="1045"/>
      <c r="J203" s="871" t="s">
        <v>848</v>
      </c>
      <c r="K203" s="888"/>
      <c r="L203" s="563" t="s">
        <v>73</v>
      </c>
      <c r="M203" s="563"/>
    </row>
    <row r="204" spans="1:13" ht="18.649999999999999" customHeight="1" x14ac:dyDescent="0.35">
      <c r="A204" s="261" cm="1">
        <f t="array" ref="A204:A208">ROW()-ROW(A204:A208)-1</f>
        <v>-1</v>
      </c>
      <c r="B204" s="848"/>
      <c r="C204" s="849"/>
      <c r="D204" s="850"/>
      <c r="E204" s="848"/>
      <c r="F204" s="849"/>
      <c r="G204" s="849"/>
      <c r="H204" s="849"/>
      <c r="I204" s="850"/>
      <c r="J204" s="1043"/>
      <c r="K204" s="1044"/>
      <c r="L204" s="848"/>
      <c r="M204" s="850"/>
    </row>
    <row r="205" spans="1:13" ht="18.649999999999999" customHeight="1" x14ac:dyDescent="0.35">
      <c r="A205" s="261">
        <v>-2</v>
      </c>
      <c r="B205" s="848"/>
      <c r="C205" s="849"/>
      <c r="D205" s="850"/>
      <c r="E205" s="848"/>
      <c r="F205" s="849"/>
      <c r="G205" s="849"/>
      <c r="H205" s="849"/>
      <c r="I205" s="850"/>
      <c r="J205" s="1043"/>
      <c r="K205" s="1044"/>
      <c r="L205" s="848"/>
      <c r="M205" s="850"/>
    </row>
    <row r="206" spans="1:13" ht="18.649999999999999" customHeight="1" x14ac:dyDescent="0.35">
      <c r="A206" s="261">
        <v>-3</v>
      </c>
      <c r="B206" s="848"/>
      <c r="C206" s="849"/>
      <c r="D206" s="850"/>
      <c r="E206" s="848"/>
      <c r="F206" s="849"/>
      <c r="G206" s="849"/>
      <c r="H206" s="849"/>
      <c r="I206" s="850"/>
      <c r="J206" s="1043"/>
      <c r="K206" s="1044"/>
      <c r="L206" s="848"/>
      <c r="M206" s="850"/>
    </row>
    <row r="207" spans="1:13" ht="18.649999999999999" customHeight="1" x14ac:dyDescent="0.35">
      <c r="A207" s="261">
        <v>-4</v>
      </c>
      <c r="B207" s="848"/>
      <c r="C207" s="849"/>
      <c r="D207" s="850"/>
      <c r="E207" s="848"/>
      <c r="F207" s="849"/>
      <c r="G207" s="849"/>
      <c r="H207" s="849"/>
      <c r="I207" s="850"/>
      <c r="J207" s="1043"/>
      <c r="K207" s="1044"/>
      <c r="L207" s="848"/>
      <c r="M207" s="850"/>
    </row>
    <row r="208" spans="1:13" ht="18.649999999999999" customHeight="1" x14ac:dyDescent="0.35">
      <c r="A208" s="261">
        <v>-5</v>
      </c>
      <c r="B208" s="848"/>
      <c r="C208" s="849"/>
      <c r="D208" s="850"/>
      <c r="E208" s="848"/>
      <c r="F208" s="849"/>
      <c r="G208" s="849"/>
      <c r="H208" s="849"/>
      <c r="I208" s="850"/>
      <c r="J208" s="1043"/>
      <c r="K208" s="1044"/>
      <c r="L208" s="848"/>
      <c r="M208" s="850"/>
    </row>
    <row r="209" spans="1:13" ht="7.4" customHeight="1" x14ac:dyDescent="0.35">
      <c r="A209" s="855"/>
      <c r="B209" s="855"/>
      <c r="C209" s="855"/>
      <c r="D209" s="855"/>
      <c r="E209" s="855"/>
      <c r="F209" s="855"/>
      <c r="G209" s="855"/>
      <c r="H209" s="855"/>
      <c r="I209" s="855"/>
      <c r="J209" s="855"/>
      <c r="K209" s="855"/>
      <c r="L209" s="855"/>
      <c r="M209" s="855"/>
    </row>
    <row r="210" spans="1:13" ht="5.15" customHeight="1" x14ac:dyDescent="0.35">
      <c r="A210" s="856"/>
      <c r="B210" s="856"/>
      <c r="C210" s="856"/>
      <c r="D210" s="856"/>
      <c r="E210" s="856"/>
      <c r="F210" s="856"/>
      <c r="G210" s="856"/>
      <c r="H210" s="856"/>
      <c r="I210" s="856"/>
      <c r="J210" s="856"/>
      <c r="K210" s="856"/>
      <c r="L210" s="856"/>
      <c r="M210" s="856"/>
    </row>
    <row r="211" spans="1:13" ht="26.15" customHeight="1" x14ac:dyDescent="0.35">
      <c r="A211" s="625" t="s">
        <v>522</v>
      </c>
      <c r="B211" s="625"/>
      <c r="C211" s="625"/>
      <c r="D211" s="625"/>
      <c r="E211" s="625"/>
      <c r="F211" s="625"/>
      <c r="G211" s="625"/>
      <c r="H211" s="625"/>
      <c r="I211" s="625"/>
      <c r="J211" s="625"/>
      <c r="K211" s="625"/>
      <c r="L211" s="625"/>
      <c r="M211" s="625"/>
    </row>
    <row r="212" spans="1:13" ht="26.15" customHeight="1" x14ac:dyDescent="0.35">
      <c r="A212" s="30"/>
      <c r="B212" s="964" t="s">
        <v>113</v>
      </c>
      <c r="C212" s="966"/>
      <c r="D212" s="964" t="s">
        <v>114</v>
      </c>
      <c r="E212" s="965"/>
      <c r="F212" s="965"/>
      <c r="G212" s="966"/>
      <c r="H212" s="178" t="s">
        <v>528</v>
      </c>
      <c r="I212" s="178" t="s">
        <v>842</v>
      </c>
      <c r="J212" s="964" t="s">
        <v>526</v>
      </c>
      <c r="K212" s="966"/>
      <c r="L212" s="284" t="s">
        <v>525</v>
      </c>
      <c r="M212" s="284" t="s">
        <v>527</v>
      </c>
    </row>
    <row r="213" spans="1:13" ht="18.649999999999999" customHeight="1" x14ac:dyDescent="0.35">
      <c r="A213" s="261" cm="1">
        <f t="array" ref="A213:A217">ROW()-ROW(A213:A217)-1</f>
        <v>-1</v>
      </c>
      <c r="B213" s="859"/>
      <c r="C213" s="861"/>
      <c r="D213" s="859"/>
      <c r="E213" s="860"/>
      <c r="F213" s="860"/>
      <c r="G213" s="861"/>
      <c r="H213" s="41"/>
      <c r="I213" s="286"/>
      <c r="J213" s="833"/>
      <c r="K213" s="834"/>
      <c r="L213" s="41"/>
      <c r="M213" s="41"/>
    </row>
    <row r="214" spans="1:13" ht="18.649999999999999" customHeight="1" x14ac:dyDescent="0.35">
      <c r="A214" s="261">
        <v>-2</v>
      </c>
      <c r="B214" s="859"/>
      <c r="C214" s="861"/>
      <c r="D214" s="859"/>
      <c r="E214" s="860"/>
      <c r="F214" s="860"/>
      <c r="G214" s="861"/>
      <c r="H214" s="41"/>
      <c r="I214" s="286"/>
      <c r="J214" s="833"/>
      <c r="K214" s="834"/>
      <c r="L214" s="41"/>
      <c r="M214" s="41"/>
    </row>
    <row r="215" spans="1:13" ht="18.649999999999999" customHeight="1" x14ac:dyDescent="0.35">
      <c r="A215" s="261">
        <v>-3</v>
      </c>
      <c r="B215" s="859"/>
      <c r="C215" s="861"/>
      <c r="D215" s="859"/>
      <c r="E215" s="860"/>
      <c r="F215" s="860"/>
      <c r="G215" s="861"/>
      <c r="H215" s="41"/>
      <c r="I215" s="286"/>
      <c r="J215" s="833"/>
      <c r="K215" s="834"/>
      <c r="L215" s="41"/>
      <c r="M215" s="41"/>
    </row>
    <row r="216" spans="1:13" ht="18.649999999999999" customHeight="1" x14ac:dyDescent="0.35">
      <c r="A216" s="261">
        <v>-4</v>
      </c>
      <c r="B216" s="859"/>
      <c r="C216" s="861"/>
      <c r="D216" s="859"/>
      <c r="E216" s="860"/>
      <c r="F216" s="860"/>
      <c r="G216" s="861"/>
      <c r="H216" s="41"/>
      <c r="I216" s="286"/>
      <c r="J216" s="833"/>
      <c r="K216" s="834"/>
      <c r="L216" s="41"/>
      <c r="M216" s="41"/>
    </row>
    <row r="217" spans="1:13" ht="18.649999999999999" customHeight="1" x14ac:dyDescent="0.35">
      <c r="A217" s="261">
        <v>-5</v>
      </c>
      <c r="B217" s="859"/>
      <c r="C217" s="861"/>
      <c r="D217" s="859"/>
      <c r="E217" s="860"/>
      <c r="F217" s="860"/>
      <c r="G217" s="861"/>
      <c r="H217" s="41"/>
      <c r="I217" s="286"/>
      <c r="J217" s="833"/>
      <c r="K217" s="834"/>
      <c r="L217" s="41"/>
      <c r="M217" s="41"/>
    </row>
    <row r="218" spans="1:13" ht="7.4" customHeight="1" x14ac:dyDescent="0.35">
      <c r="A218" s="855"/>
      <c r="B218" s="855"/>
      <c r="C218" s="855"/>
      <c r="D218" s="855"/>
      <c r="E218" s="855"/>
      <c r="F218" s="855"/>
      <c r="G218" s="855"/>
      <c r="H218" s="855"/>
      <c r="I218" s="855"/>
      <c r="J218" s="855"/>
      <c r="K218" s="855"/>
      <c r="L218" s="855"/>
      <c r="M218" s="855"/>
    </row>
    <row r="219" spans="1:13" ht="4.5" customHeight="1" x14ac:dyDescent="0.35">
      <c r="A219" s="856"/>
      <c r="B219" s="856"/>
      <c r="C219" s="856"/>
      <c r="D219" s="856"/>
      <c r="E219" s="856"/>
      <c r="F219" s="856"/>
      <c r="G219" s="856"/>
      <c r="H219" s="856"/>
      <c r="I219" s="856"/>
      <c r="J219" s="856"/>
      <c r="K219" s="856"/>
      <c r="L219" s="856"/>
      <c r="M219" s="856"/>
    </row>
    <row r="220" spans="1:13" ht="26.15" customHeight="1" x14ac:dyDescent="0.35">
      <c r="A220" s="625" t="s">
        <v>530</v>
      </c>
      <c r="B220" s="625"/>
      <c r="C220" s="625"/>
      <c r="D220" s="625"/>
      <c r="E220" s="625"/>
      <c r="F220" s="625"/>
      <c r="G220" s="625"/>
      <c r="H220" s="625"/>
      <c r="I220" s="625"/>
      <c r="J220" s="625"/>
      <c r="K220" s="625"/>
      <c r="L220" s="625"/>
      <c r="M220" s="625"/>
    </row>
    <row r="221" spans="1:13" ht="48.75" customHeight="1" x14ac:dyDescent="0.35">
      <c r="A221" s="278"/>
      <c r="B221" s="615" t="s">
        <v>130</v>
      </c>
      <c r="C221" s="629"/>
      <c r="D221" s="615" t="s">
        <v>115</v>
      </c>
      <c r="E221" s="616"/>
      <c r="F221" s="616"/>
      <c r="G221" s="615" t="s">
        <v>352</v>
      </c>
      <c r="H221" s="616"/>
      <c r="I221" s="615" t="s">
        <v>353</v>
      </c>
      <c r="J221" s="629"/>
      <c r="K221" s="114" t="s">
        <v>849</v>
      </c>
      <c r="L221" s="103" t="s">
        <v>536</v>
      </c>
      <c r="M221" s="178" t="s">
        <v>596</v>
      </c>
    </row>
    <row r="222" spans="1:13" ht="18.649999999999999" customHeight="1" x14ac:dyDescent="0.35">
      <c r="A222" s="261" cm="1">
        <f t="array" ref="A222:A226">ROW()-ROW(A222:A226)-1</f>
        <v>-1</v>
      </c>
      <c r="B222" s="833"/>
      <c r="C222" s="834"/>
      <c r="D222" s="947"/>
      <c r="E222" s="948"/>
      <c r="F222" s="949"/>
      <c r="G222" s="947"/>
      <c r="H222" s="949"/>
      <c r="I222" s="859"/>
      <c r="J222" s="861"/>
      <c r="K222" s="49"/>
      <c r="L222" s="49"/>
      <c r="M222" s="288"/>
    </row>
    <row r="223" spans="1:13" ht="18.649999999999999" customHeight="1" x14ac:dyDescent="0.35">
      <c r="A223" s="261">
        <v>-2</v>
      </c>
      <c r="B223" s="833"/>
      <c r="C223" s="834"/>
      <c r="D223" s="947"/>
      <c r="E223" s="948"/>
      <c r="F223" s="949"/>
      <c r="G223" s="947"/>
      <c r="H223" s="949"/>
      <c r="I223" s="859"/>
      <c r="J223" s="861"/>
      <c r="K223" s="49"/>
      <c r="L223" s="49"/>
      <c r="M223" s="288"/>
    </row>
    <row r="224" spans="1:13" ht="18.649999999999999" customHeight="1" x14ac:dyDescent="0.35">
      <c r="A224" s="261">
        <v>-3</v>
      </c>
      <c r="B224" s="833"/>
      <c r="C224" s="834"/>
      <c r="D224" s="947"/>
      <c r="E224" s="948"/>
      <c r="F224" s="949"/>
      <c r="G224" s="947"/>
      <c r="H224" s="949"/>
      <c r="I224" s="859"/>
      <c r="J224" s="861"/>
      <c r="K224" s="49"/>
      <c r="L224" s="49"/>
      <c r="M224" s="288"/>
    </row>
    <row r="225" spans="1:13" ht="18.649999999999999" customHeight="1" x14ac:dyDescent="0.35">
      <c r="A225" s="261">
        <v>-4</v>
      </c>
      <c r="B225" s="833"/>
      <c r="C225" s="834"/>
      <c r="D225" s="947"/>
      <c r="E225" s="948"/>
      <c r="F225" s="949"/>
      <c r="G225" s="947"/>
      <c r="H225" s="949"/>
      <c r="I225" s="859"/>
      <c r="J225" s="861"/>
      <c r="K225" s="49"/>
      <c r="L225" s="49"/>
      <c r="M225" s="288"/>
    </row>
    <row r="226" spans="1:13" ht="18.649999999999999" customHeight="1" x14ac:dyDescent="0.35">
      <c r="A226" s="261">
        <v>-5</v>
      </c>
      <c r="B226" s="833"/>
      <c r="C226" s="834"/>
      <c r="D226" s="947"/>
      <c r="E226" s="948"/>
      <c r="F226" s="949"/>
      <c r="G226" s="947"/>
      <c r="H226" s="949"/>
      <c r="I226" s="859"/>
      <c r="J226" s="861"/>
      <c r="K226" s="49"/>
      <c r="L226" s="49"/>
      <c r="M226" s="288"/>
    </row>
    <row r="227" spans="1:13" ht="7.4" customHeight="1" x14ac:dyDescent="0.35">
      <c r="A227" s="855"/>
      <c r="B227" s="855"/>
      <c r="C227" s="855"/>
      <c r="D227" s="855"/>
      <c r="E227" s="855"/>
      <c r="F227" s="855"/>
      <c r="G227" s="855"/>
      <c r="H227" s="855"/>
      <c r="I227" s="855"/>
      <c r="J227" s="855"/>
      <c r="K227" s="855"/>
      <c r="L227" s="855"/>
      <c r="M227" s="855"/>
    </row>
    <row r="228" spans="1:13" ht="2.15" customHeight="1" x14ac:dyDescent="0.35">
      <c r="A228" s="856"/>
      <c r="B228" s="856"/>
      <c r="C228" s="856"/>
      <c r="D228" s="856"/>
      <c r="E228" s="856"/>
      <c r="F228" s="856"/>
      <c r="G228" s="856"/>
      <c r="H228" s="856"/>
      <c r="I228" s="856"/>
      <c r="J228" s="856"/>
      <c r="K228" s="856"/>
      <c r="L228" s="856"/>
      <c r="M228" s="856"/>
    </row>
    <row r="229" spans="1:13" ht="26.15" customHeight="1" x14ac:dyDescent="0.35">
      <c r="A229" s="625" t="s">
        <v>205</v>
      </c>
      <c r="B229" s="625"/>
      <c r="C229" s="625"/>
      <c r="D229" s="625"/>
      <c r="E229" s="625"/>
      <c r="F229" s="625"/>
      <c r="G229" s="625"/>
      <c r="H229" s="625"/>
      <c r="I229" s="625"/>
      <c r="J229" s="625"/>
      <c r="K229" s="625"/>
      <c r="L229" s="625"/>
      <c r="M229" s="625"/>
    </row>
    <row r="230" spans="1:13" ht="27.65" customHeight="1" x14ac:dyDescent="0.35">
      <c r="A230" s="30"/>
      <c r="B230" s="611" t="s">
        <v>638</v>
      </c>
      <c r="C230" s="613"/>
      <c r="D230" s="611" t="s">
        <v>115</v>
      </c>
      <c r="E230" s="612"/>
      <c r="F230" s="612"/>
      <c r="G230" s="612"/>
      <c r="H230" s="613"/>
      <c r="I230" s="611" t="s">
        <v>301</v>
      </c>
      <c r="J230" s="613"/>
      <c r="K230" s="103" t="s">
        <v>302</v>
      </c>
      <c r="L230" s="611" t="s">
        <v>76</v>
      </c>
      <c r="M230" s="613"/>
    </row>
    <row r="231" spans="1:13" ht="18.649999999999999" customHeight="1" x14ac:dyDescent="0.35">
      <c r="A231" s="261" cm="1">
        <f t="array" ref="A231:A235">ROW()-ROW(A231:A235)-1</f>
        <v>-1</v>
      </c>
      <c r="B231" s="848"/>
      <c r="C231" s="850"/>
      <c r="D231" s="848"/>
      <c r="E231" s="849"/>
      <c r="F231" s="849"/>
      <c r="G231" s="849"/>
      <c r="H231" s="850"/>
      <c r="I231" s="848"/>
      <c r="J231" s="850"/>
      <c r="K231" s="41"/>
      <c r="L231" s="848"/>
      <c r="M231" s="850"/>
    </row>
    <row r="232" spans="1:13" ht="18.649999999999999" customHeight="1" x14ac:dyDescent="0.35">
      <c r="A232" s="261">
        <v>-2</v>
      </c>
      <c r="B232" s="848"/>
      <c r="C232" s="850"/>
      <c r="D232" s="848"/>
      <c r="E232" s="849"/>
      <c r="F232" s="849"/>
      <c r="G232" s="849"/>
      <c r="H232" s="850"/>
      <c r="I232" s="848"/>
      <c r="J232" s="850"/>
      <c r="K232" s="41"/>
      <c r="L232" s="848"/>
      <c r="M232" s="850"/>
    </row>
    <row r="233" spans="1:13" ht="18.649999999999999" customHeight="1" x14ac:dyDescent="0.35">
      <c r="A233" s="261">
        <v>-3</v>
      </c>
      <c r="B233" s="848"/>
      <c r="C233" s="850"/>
      <c r="D233" s="848"/>
      <c r="E233" s="849"/>
      <c r="F233" s="849"/>
      <c r="G233" s="849"/>
      <c r="H233" s="850"/>
      <c r="I233" s="848"/>
      <c r="J233" s="850"/>
      <c r="K233" s="41"/>
      <c r="L233" s="848"/>
      <c r="M233" s="850"/>
    </row>
    <row r="234" spans="1:13" ht="18.649999999999999" customHeight="1" x14ac:dyDescent="0.35">
      <c r="A234" s="261">
        <v>-4</v>
      </c>
      <c r="B234" s="848"/>
      <c r="C234" s="850"/>
      <c r="D234" s="848"/>
      <c r="E234" s="849"/>
      <c r="F234" s="849"/>
      <c r="G234" s="849"/>
      <c r="H234" s="850"/>
      <c r="I234" s="848"/>
      <c r="J234" s="850"/>
      <c r="K234" s="41"/>
      <c r="L234" s="848"/>
      <c r="M234" s="850"/>
    </row>
    <row r="235" spans="1:13" ht="18.649999999999999" customHeight="1" x14ac:dyDescent="0.35">
      <c r="A235" s="261">
        <v>-5</v>
      </c>
      <c r="B235" s="848"/>
      <c r="C235" s="850"/>
      <c r="D235" s="848"/>
      <c r="E235" s="849"/>
      <c r="F235" s="849"/>
      <c r="G235" s="849"/>
      <c r="H235" s="850"/>
      <c r="I235" s="848"/>
      <c r="J235" s="850"/>
      <c r="K235" s="41"/>
      <c r="L235" s="848"/>
      <c r="M235" s="850"/>
    </row>
    <row r="236" spans="1:13" ht="7.4" customHeight="1" x14ac:dyDescent="0.35">
      <c r="A236" s="855"/>
      <c r="B236" s="855"/>
      <c r="C236" s="855"/>
      <c r="D236" s="855"/>
      <c r="E236" s="855"/>
      <c r="F236" s="855"/>
      <c r="G236" s="855"/>
      <c r="H236" s="855"/>
      <c r="I236" s="855"/>
      <c r="J236" s="855"/>
      <c r="K236" s="855"/>
      <c r="L236" s="855"/>
      <c r="M236" s="855"/>
    </row>
    <row r="237" spans="1:13" ht="5.15" customHeight="1" x14ac:dyDescent="0.35">
      <c r="A237" s="856"/>
      <c r="B237" s="856"/>
      <c r="C237" s="856"/>
      <c r="D237" s="856"/>
      <c r="E237" s="856"/>
      <c r="F237" s="856"/>
      <c r="G237" s="856"/>
      <c r="H237" s="856"/>
      <c r="I237" s="856"/>
      <c r="J237" s="856"/>
      <c r="K237" s="856"/>
      <c r="L237" s="856"/>
      <c r="M237" s="856"/>
    </row>
    <row r="238" spans="1:13" ht="26.15" customHeight="1" x14ac:dyDescent="0.35">
      <c r="A238" s="625" t="s">
        <v>685</v>
      </c>
      <c r="B238" s="625"/>
      <c r="C238" s="625"/>
      <c r="D238" s="625"/>
      <c r="E238" s="625"/>
      <c r="F238" s="625"/>
      <c r="G238" s="625"/>
      <c r="H238" s="625"/>
      <c r="I238" s="625"/>
      <c r="J238" s="625"/>
      <c r="K238" s="625"/>
      <c r="L238" s="625"/>
      <c r="M238" s="625"/>
    </row>
    <row r="239" spans="1:13" ht="30" customHeight="1" x14ac:dyDescent="0.35">
      <c r="A239" s="30"/>
      <c r="B239" s="100" t="s">
        <v>638</v>
      </c>
      <c r="C239" s="114" t="s">
        <v>116</v>
      </c>
      <c r="D239" s="615" t="s">
        <v>198</v>
      </c>
      <c r="E239" s="629"/>
      <c r="F239" s="100" t="s">
        <v>117</v>
      </c>
      <c r="G239" s="611" t="s">
        <v>118</v>
      </c>
      <c r="H239" s="613"/>
      <c r="I239" s="615" t="s">
        <v>303</v>
      </c>
      <c r="J239" s="616"/>
      <c r="K239" s="629"/>
      <c r="L239" s="611" t="s">
        <v>119</v>
      </c>
      <c r="M239" s="613"/>
    </row>
    <row r="240" spans="1:13" ht="18.649999999999999" customHeight="1" x14ac:dyDescent="0.35">
      <c r="A240" s="261" cm="1">
        <f t="array" ref="A240:A244">ROW()-ROW(A240:A244)-1</f>
        <v>-1</v>
      </c>
      <c r="B240" s="41"/>
      <c r="C240" s="41"/>
      <c r="D240" s="848"/>
      <c r="E240" s="850"/>
      <c r="F240" s="41"/>
      <c r="G240" s="848"/>
      <c r="H240" s="850"/>
      <c r="I240" s="848"/>
      <c r="J240" s="849"/>
      <c r="K240" s="850"/>
      <c r="L240" s="848"/>
      <c r="M240" s="850"/>
    </row>
    <row r="241" spans="1:13" ht="18.649999999999999" customHeight="1" x14ac:dyDescent="0.35">
      <c r="A241" s="261">
        <v>-2</v>
      </c>
      <c r="B241" s="41"/>
      <c r="C241" s="41"/>
      <c r="D241" s="848"/>
      <c r="E241" s="850"/>
      <c r="F241" s="41"/>
      <c r="G241" s="848"/>
      <c r="H241" s="850"/>
      <c r="I241" s="848"/>
      <c r="J241" s="849"/>
      <c r="K241" s="850"/>
      <c r="L241" s="848"/>
      <c r="M241" s="850"/>
    </row>
    <row r="242" spans="1:13" ht="18.649999999999999" customHeight="1" x14ac:dyDescent="0.35">
      <c r="A242" s="261">
        <v>-3</v>
      </c>
      <c r="B242" s="41"/>
      <c r="C242" s="41"/>
      <c r="D242" s="848"/>
      <c r="E242" s="850"/>
      <c r="F242" s="41"/>
      <c r="G242" s="848"/>
      <c r="H242" s="850"/>
      <c r="I242" s="848"/>
      <c r="J242" s="849"/>
      <c r="K242" s="850"/>
      <c r="L242" s="848"/>
      <c r="M242" s="850"/>
    </row>
    <row r="243" spans="1:13" ht="18.649999999999999" customHeight="1" x14ac:dyDescent="0.35">
      <c r="A243" s="261">
        <v>-4</v>
      </c>
      <c r="B243" s="41"/>
      <c r="C243" s="41"/>
      <c r="D243" s="848"/>
      <c r="E243" s="850"/>
      <c r="F243" s="41"/>
      <c r="G243" s="848"/>
      <c r="H243" s="850"/>
      <c r="I243" s="848"/>
      <c r="J243" s="849"/>
      <c r="K243" s="850"/>
      <c r="L243" s="848"/>
      <c r="M243" s="850"/>
    </row>
    <row r="244" spans="1:13" ht="18.649999999999999" customHeight="1" x14ac:dyDescent="0.35">
      <c r="A244" s="261">
        <v>-5</v>
      </c>
      <c r="B244" s="41"/>
      <c r="C244" s="41"/>
      <c r="D244" s="848"/>
      <c r="E244" s="850"/>
      <c r="F244" s="41"/>
      <c r="G244" s="848"/>
      <c r="H244" s="850"/>
      <c r="I244" s="848"/>
      <c r="J244" s="849"/>
      <c r="K244" s="850"/>
      <c r="L244" s="848"/>
      <c r="M244" s="850"/>
    </row>
    <row r="245" spans="1:13" ht="7.4" customHeight="1" x14ac:dyDescent="0.35">
      <c r="A245" s="855"/>
      <c r="B245" s="855"/>
      <c r="C245" s="855"/>
      <c r="D245" s="855"/>
      <c r="E245" s="855"/>
      <c r="F245" s="855"/>
      <c r="G245" s="855"/>
      <c r="H245" s="855"/>
      <c r="I245" s="855"/>
      <c r="J245" s="855"/>
      <c r="K245" s="855"/>
      <c r="L245" s="855"/>
      <c r="M245" s="855"/>
    </row>
    <row r="246" spans="1:13" ht="5.5" customHeight="1" x14ac:dyDescent="0.35">
      <c r="A246" s="856"/>
      <c r="B246" s="856"/>
      <c r="C246" s="856"/>
      <c r="D246" s="856"/>
      <c r="E246" s="856"/>
      <c r="F246" s="856"/>
      <c r="G246" s="856"/>
      <c r="H246" s="856"/>
      <c r="I246" s="856"/>
      <c r="J246" s="856"/>
      <c r="K246" s="856"/>
      <c r="L246" s="856"/>
      <c r="M246" s="856"/>
    </row>
    <row r="247" spans="1:13" ht="26.15" customHeight="1" x14ac:dyDescent="0.35">
      <c r="A247" s="625" t="s">
        <v>509</v>
      </c>
      <c r="B247" s="625"/>
      <c r="C247" s="625"/>
      <c r="D247" s="625"/>
      <c r="E247" s="625"/>
      <c r="F247" s="625"/>
      <c r="G247" s="625"/>
      <c r="H247" s="625"/>
      <c r="I247" s="625"/>
      <c r="J247" s="625"/>
      <c r="K247" s="625"/>
      <c r="L247" s="625"/>
      <c r="M247" s="625"/>
    </row>
    <row r="248" spans="1:13" ht="27" customHeight="1" x14ac:dyDescent="0.35">
      <c r="A248" s="30"/>
      <c r="B248" s="611" t="s">
        <v>113</v>
      </c>
      <c r="C248" s="612"/>
      <c r="D248" s="613"/>
      <c r="E248" s="611" t="s">
        <v>120</v>
      </c>
      <c r="F248" s="612"/>
      <c r="G248" s="612"/>
      <c r="H248" s="613"/>
      <c r="I248" s="611" t="s">
        <v>78</v>
      </c>
      <c r="J248" s="612"/>
      <c r="K248" s="612"/>
      <c r="L248" s="612"/>
      <c r="M248" s="613"/>
    </row>
    <row r="249" spans="1:13" ht="18.649999999999999" customHeight="1" x14ac:dyDescent="0.35">
      <c r="A249" s="261" cm="1">
        <f t="array" ref="A249:A253">ROW()-ROW(A249:A253)-1</f>
        <v>-1</v>
      </c>
      <c r="B249" s="848"/>
      <c r="C249" s="849"/>
      <c r="D249" s="850"/>
      <c r="E249" s="848"/>
      <c r="F249" s="849"/>
      <c r="G249" s="849"/>
      <c r="H249" s="850"/>
      <c r="I249" s="848"/>
      <c r="J249" s="849"/>
      <c r="K249" s="849"/>
      <c r="L249" s="849"/>
      <c r="M249" s="850"/>
    </row>
    <row r="250" spans="1:13" ht="18.649999999999999" customHeight="1" x14ac:dyDescent="0.35">
      <c r="A250" s="261">
        <v>-2</v>
      </c>
      <c r="B250" s="848"/>
      <c r="C250" s="849"/>
      <c r="D250" s="850"/>
      <c r="E250" s="848"/>
      <c r="F250" s="849"/>
      <c r="G250" s="849"/>
      <c r="H250" s="850"/>
      <c r="I250" s="848"/>
      <c r="J250" s="849"/>
      <c r="K250" s="849"/>
      <c r="L250" s="849"/>
      <c r="M250" s="850"/>
    </row>
    <row r="251" spans="1:13" ht="18.649999999999999" customHeight="1" x14ac:dyDescent="0.35">
      <c r="A251" s="261">
        <v>-3</v>
      </c>
      <c r="B251" s="848"/>
      <c r="C251" s="849"/>
      <c r="D251" s="850"/>
      <c r="E251" s="848"/>
      <c r="F251" s="849"/>
      <c r="G251" s="849"/>
      <c r="H251" s="850"/>
      <c r="I251" s="848"/>
      <c r="J251" s="849"/>
      <c r="K251" s="849"/>
      <c r="L251" s="849"/>
      <c r="M251" s="850"/>
    </row>
    <row r="252" spans="1:13" ht="18.649999999999999" customHeight="1" x14ac:dyDescent="0.35">
      <c r="A252" s="261">
        <v>-4</v>
      </c>
      <c r="B252" s="848"/>
      <c r="C252" s="849"/>
      <c r="D252" s="850"/>
      <c r="E252" s="848"/>
      <c r="F252" s="849"/>
      <c r="G252" s="849"/>
      <c r="H252" s="850"/>
      <c r="I252" s="848"/>
      <c r="J252" s="849"/>
      <c r="K252" s="849"/>
      <c r="L252" s="849"/>
      <c r="M252" s="850"/>
    </row>
    <row r="253" spans="1:13" ht="18.649999999999999" customHeight="1" x14ac:dyDescent="0.35">
      <c r="A253" s="261">
        <v>-5</v>
      </c>
      <c r="B253" s="848"/>
      <c r="C253" s="849"/>
      <c r="D253" s="850"/>
      <c r="E253" s="848"/>
      <c r="F253" s="849"/>
      <c r="G253" s="849"/>
      <c r="H253" s="850"/>
      <c r="I253" s="848"/>
      <c r="J253" s="849"/>
      <c r="K253" s="849"/>
      <c r="L253" s="849"/>
      <c r="M253" s="850"/>
    </row>
    <row r="254" spans="1:13" ht="7.4" customHeight="1" x14ac:dyDescent="0.35">
      <c r="A254" s="855"/>
      <c r="B254" s="855"/>
      <c r="C254" s="855"/>
      <c r="D254" s="855"/>
      <c r="E254" s="855"/>
      <c r="F254" s="855"/>
      <c r="G254" s="855"/>
      <c r="H254" s="855"/>
      <c r="I254" s="855"/>
      <c r="J254" s="855"/>
      <c r="K254" s="855"/>
      <c r="L254" s="855"/>
      <c r="M254" s="855"/>
    </row>
    <row r="255" spans="1:13" ht="7.4" customHeight="1" x14ac:dyDescent="0.35">
      <c r="A255" s="856"/>
      <c r="B255" s="856"/>
      <c r="C255" s="856"/>
      <c r="D255" s="856"/>
      <c r="E255" s="856"/>
      <c r="F255" s="856"/>
      <c r="G255" s="856"/>
      <c r="H255" s="856"/>
      <c r="I255" s="856"/>
      <c r="J255" s="856"/>
      <c r="K255" s="856"/>
      <c r="L255" s="856"/>
      <c r="M255" s="856"/>
    </row>
    <row r="256" spans="1:13" ht="26.15" customHeight="1" x14ac:dyDescent="0.35">
      <c r="A256" s="625" t="s">
        <v>612</v>
      </c>
      <c r="B256" s="625"/>
      <c r="C256" s="625"/>
      <c r="D256" s="625"/>
      <c r="E256" s="625"/>
      <c r="F256" s="625"/>
      <c r="G256" s="625"/>
      <c r="H256" s="625"/>
      <c r="I256" s="625"/>
      <c r="J256" s="625"/>
      <c r="K256" s="625"/>
      <c r="L256" s="625"/>
      <c r="M256" s="625"/>
    </row>
    <row r="257" spans="1:13" ht="24" customHeight="1" x14ac:dyDescent="0.35">
      <c r="A257" s="39"/>
      <c r="B257" s="178" t="s">
        <v>850</v>
      </c>
      <c r="C257" s="615" t="s">
        <v>637</v>
      </c>
      <c r="D257" s="616"/>
      <c r="E257" s="616"/>
      <c r="F257" s="616"/>
      <c r="G257" s="629"/>
      <c r="H257" s="615" t="s">
        <v>354</v>
      </c>
      <c r="I257" s="629"/>
      <c r="J257" s="615" t="s">
        <v>517</v>
      </c>
      <c r="K257" s="616"/>
      <c r="L257" s="629"/>
      <c r="M257" s="114" t="s">
        <v>539</v>
      </c>
    </row>
    <row r="258" spans="1:13" ht="18.649999999999999" customHeight="1" x14ac:dyDescent="0.35">
      <c r="A258" s="261" cm="1">
        <f t="array" ref="A258:A262">ROW()-ROW(A258:A262)-1</f>
        <v>-1</v>
      </c>
      <c r="B258" s="48"/>
      <c r="C258" s="859"/>
      <c r="D258" s="860"/>
      <c r="E258" s="860"/>
      <c r="F258" s="860"/>
      <c r="G258" s="861"/>
      <c r="H258" s="1039"/>
      <c r="I258" s="1039"/>
      <c r="J258" s="875"/>
      <c r="K258" s="875"/>
      <c r="L258" s="875"/>
      <c r="M258" s="42"/>
    </row>
    <row r="259" spans="1:13" ht="18.649999999999999" customHeight="1" x14ac:dyDescent="0.35">
      <c r="A259" s="261">
        <v>-2</v>
      </c>
      <c r="B259" s="48"/>
      <c r="C259" s="859"/>
      <c r="D259" s="860"/>
      <c r="E259" s="860"/>
      <c r="F259" s="860"/>
      <c r="G259" s="861"/>
      <c r="H259" s="1039"/>
      <c r="I259" s="1039"/>
      <c r="J259" s="875"/>
      <c r="K259" s="875"/>
      <c r="L259" s="875"/>
      <c r="M259" s="42"/>
    </row>
    <row r="260" spans="1:13" ht="18.649999999999999" customHeight="1" x14ac:dyDescent="0.35">
      <c r="A260" s="261">
        <v>-3</v>
      </c>
      <c r="B260" s="48"/>
      <c r="C260" s="859"/>
      <c r="D260" s="860"/>
      <c r="E260" s="860"/>
      <c r="F260" s="860"/>
      <c r="G260" s="861"/>
      <c r="H260" s="1039"/>
      <c r="I260" s="1039"/>
      <c r="J260" s="875"/>
      <c r="K260" s="875"/>
      <c r="L260" s="875"/>
      <c r="M260" s="42"/>
    </row>
    <row r="261" spans="1:13" ht="18.649999999999999" customHeight="1" x14ac:dyDescent="0.35">
      <c r="A261" s="261">
        <v>-4</v>
      </c>
      <c r="B261" s="48"/>
      <c r="C261" s="859"/>
      <c r="D261" s="860"/>
      <c r="E261" s="860"/>
      <c r="F261" s="860"/>
      <c r="G261" s="861"/>
      <c r="H261" s="1039"/>
      <c r="I261" s="1039"/>
      <c r="J261" s="875"/>
      <c r="K261" s="875"/>
      <c r="L261" s="875"/>
      <c r="M261" s="42"/>
    </row>
    <row r="262" spans="1:13" ht="18.649999999999999" customHeight="1" x14ac:dyDescent="0.35">
      <c r="A262" s="261">
        <v>-5</v>
      </c>
      <c r="B262" s="48"/>
      <c r="C262" s="859"/>
      <c r="D262" s="860"/>
      <c r="E262" s="860"/>
      <c r="F262" s="860"/>
      <c r="G262" s="861"/>
      <c r="H262" s="1039"/>
      <c r="I262" s="1039"/>
      <c r="J262" s="875"/>
      <c r="K262" s="875"/>
      <c r="L262" s="875"/>
      <c r="M262" s="42"/>
    </row>
    <row r="264" spans="1:13" x14ac:dyDescent="0.35">
      <c r="A264" s="1" t="s">
        <v>865</v>
      </c>
    </row>
    <row r="265" spans="1:13" x14ac:dyDescent="0.35">
      <c r="A265" s="1"/>
    </row>
    <row r="266" spans="1:13" ht="15" thickBot="1" x14ac:dyDescent="0.4">
      <c r="A266" s="196" t="s">
        <v>876</v>
      </c>
    </row>
    <row r="267" spans="1:13" x14ac:dyDescent="0.35">
      <c r="A267" s="553" t="s">
        <v>875</v>
      </c>
      <c r="B267" s="554"/>
      <c r="C267" s="554"/>
      <c r="D267" s="554"/>
      <c r="E267" s="554"/>
      <c r="F267" s="554"/>
      <c r="G267" s="555"/>
      <c r="H267" s="565"/>
      <c r="I267" s="920"/>
      <c r="J267" s="920"/>
      <c r="K267" s="566"/>
    </row>
    <row r="268" spans="1:13" x14ac:dyDescent="0.35">
      <c r="A268" s="556" t="s">
        <v>864</v>
      </c>
      <c r="B268" s="557"/>
      <c r="C268" s="557"/>
      <c r="D268" s="557"/>
      <c r="E268" s="557"/>
      <c r="F268" s="557"/>
      <c r="G268" s="558"/>
      <c r="H268" s="567"/>
      <c r="I268" s="923"/>
      <c r="J268" s="923"/>
      <c r="K268" s="568"/>
    </row>
    <row r="269" spans="1:13" ht="14.5" customHeight="1" x14ac:dyDescent="0.35">
      <c r="A269" s="556" t="s">
        <v>877</v>
      </c>
      <c r="B269" s="557"/>
      <c r="C269" s="557"/>
      <c r="D269" s="557"/>
      <c r="E269" s="557"/>
      <c r="F269" s="557"/>
      <c r="G269" s="558"/>
      <c r="H269" s="567"/>
      <c r="I269" s="923"/>
      <c r="J269" s="923"/>
      <c r="K269" s="568"/>
    </row>
    <row r="270" spans="1:13" x14ac:dyDescent="0.35">
      <c r="A270" s="556" t="s">
        <v>887</v>
      </c>
      <c r="B270" s="557"/>
      <c r="C270" s="557"/>
      <c r="D270" s="557"/>
      <c r="E270" s="557"/>
      <c r="F270" s="557"/>
      <c r="G270" s="558"/>
      <c r="H270" s="587"/>
      <c r="I270" s="921"/>
      <c r="J270" s="921"/>
      <c r="K270" s="588"/>
    </row>
    <row r="271" spans="1:13" ht="37.5" customHeight="1" x14ac:dyDescent="0.35">
      <c r="A271" s="580" t="s">
        <v>870</v>
      </c>
      <c r="B271" s="581"/>
      <c r="C271" s="581"/>
      <c r="D271" s="581"/>
      <c r="E271" s="581"/>
      <c r="F271" s="581"/>
      <c r="G271" s="582"/>
      <c r="H271" s="589"/>
      <c r="I271" s="922"/>
      <c r="J271" s="922"/>
      <c r="K271" s="590"/>
    </row>
    <row r="272" spans="1:13" x14ac:dyDescent="0.35">
      <c r="A272" s="338"/>
      <c r="B272" s="338"/>
      <c r="C272" s="338"/>
      <c r="D272" s="339"/>
    </row>
    <row r="273" spans="1:11" ht="15" thickBot="1" x14ac:dyDescent="0.4">
      <c r="A273" s="196" t="s">
        <v>878</v>
      </c>
    </row>
    <row r="274" spans="1:11" x14ac:dyDescent="0.35">
      <c r="A274" s="553" t="s">
        <v>875</v>
      </c>
      <c r="B274" s="554"/>
      <c r="C274" s="554"/>
      <c r="D274" s="554"/>
      <c r="E274" s="554"/>
      <c r="F274" s="554"/>
      <c r="G274" s="555"/>
      <c r="H274" s="565"/>
      <c r="I274" s="920"/>
      <c r="J274" s="920"/>
      <c r="K274" s="566"/>
    </row>
    <row r="275" spans="1:11" x14ac:dyDescent="0.35">
      <c r="A275" s="556" t="s">
        <v>874</v>
      </c>
      <c r="B275" s="557"/>
      <c r="C275" s="557"/>
      <c r="D275" s="557"/>
      <c r="E275" s="557"/>
      <c r="F275" s="557"/>
      <c r="G275" s="558"/>
      <c r="H275" s="567"/>
      <c r="I275" s="923"/>
      <c r="J275" s="923"/>
      <c r="K275" s="568"/>
    </row>
    <row r="276" spans="1:11" x14ac:dyDescent="0.35">
      <c r="A276" s="556" t="s">
        <v>887</v>
      </c>
      <c r="B276" s="557"/>
      <c r="C276" s="557"/>
      <c r="D276" s="557"/>
      <c r="E276" s="557"/>
      <c r="F276" s="557"/>
      <c r="G276" s="558"/>
      <c r="H276" s="567"/>
      <c r="I276" s="923"/>
      <c r="J276" s="923"/>
      <c r="K276" s="568"/>
    </row>
    <row r="277" spans="1:11" ht="37.5" customHeight="1" x14ac:dyDescent="0.35">
      <c r="A277" s="580" t="s">
        <v>870</v>
      </c>
      <c r="B277" s="581"/>
      <c r="C277" s="581"/>
      <c r="D277" s="581"/>
      <c r="E277" s="581"/>
      <c r="F277" s="581"/>
      <c r="G277" s="582"/>
      <c r="H277" s="589"/>
      <c r="I277" s="922"/>
      <c r="J277" s="922"/>
      <c r="K277" s="590"/>
    </row>
  </sheetData>
  <sheetProtection password="E9A8" sheet="1" formatColumns="0" formatRows="0" insertRows="0" selectLockedCells="1"/>
  <mergeCells count="680">
    <mergeCell ref="A1:M1"/>
    <mergeCell ref="A2:F2"/>
    <mergeCell ref="G2:M2"/>
    <mergeCell ref="A3:M3"/>
    <mergeCell ref="A4:M4"/>
    <mergeCell ref="A5:G5"/>
    <mergeCell ref="H5:J5"/>
    <mergeCell ref="K5:L5"/>
    <mergeCell ref="M5:M6"/>
    <mergeCell ref="A6:G6"/>
    <mergeCell ref="H6:J6"/>
    <mergeCell ref="K6:L6"/>
    <mergeCell ref="A7:G7"/>
    <mergeCell ref="H7:J7"/>
    <mergeCell ref="K7:L7"/>
    <mergeCell ref="M7:M8"/>
    <mergeCell ref="A8:G8"/>
    <mergeCell ref="H8:J8"/>
    <mergeCell ref="K8:L8"/>
    <mergeCell ref="B12:C12"/>
    <mergeCell ref="E12:G12"/>
    <mergeCell ref="H12:K12"/>
    <mergeCell ref="L12:M12"/>
    <mergeCell ref="B13:C13"/>
    <mergeCell ref="E13:G13"/>
    <mergeCell ref="H13:K13"/>
    <mergeCell ref="L13:M13"/>
    <mergeCell ref="A9:I9"/>
    <mergeCell ref="J9:L9"/>
    <mergeCell ref="A10:M10"/>
    <mergeCell ref="B11:C11"/>
    <mergeCell ref="E11:G11"/>
    <mergeCell ref="H11:K11"/>
    <mergeCell ref="L11:M11"/>
    <mergeCell ref="B16:C16"/>
    <mergeCell ref="E16:G16"/>
    <mergeCell ref="H16:K16"/>
    <mergeCell ref="L16:M16"/>
    <mergeCell ref="A17:M17"/>
    <mergeCell ref="A18:M18"/>
    <mergeCell ref="B14:C14"/>
    <mergeCell ref="E14:G14"/>
    <mergeCell ref="H14:K14"/>
    <mergeCell ref="L14:M14"/>
    <mergeCell ref="B15:C15"/>
    <mergeCell ref="E15:G15"/>
    <mergeCell ref="H15:K15"/>
    <mergeCell ref="L15:M15"/>
    <mergeCell ref="B22:C22"/>
    <mergeCell ref="D22:G22"/>
    <mergeCell ref="H22:K22"/>
    <mergeCell ref="L22:M22"/>
    <mergeCell ref="B23:C23"/>
    <mergeCell ref="D23:G23"/>
    <mergeCell ref="H23:K23"/>
    <mergeCell ref="L23:M23"/>
    <mergeCell ref="A19:M19"/>
    <mergeCell ref="B20:C20"/>
    <mergeCell ref="D20:G20"/>
    <mergeCell ref="H20:K20"/>
    <mergeCell ref="L20:M20"/>
    <mergeCell ref="B21:C21"/>
    <mergeCell ref="D21:G21"/>
    <mergeCell ref="H21:K21"/>
    <mergeCell ref="L21:M21"/>
    <mergeCell ref="A26:M26"/>
    <mergeCell ref="A27:M27"/>
    <mergeCell ref="A28:M28"/>
    <mergeCell ref="B29:C29"/>
    <mergeCell ref="D29:F29"/>
    <mergeCell ref="G29:J29"/>
    <mergeCell ref="K29:M29"/>
    <mergeCell ref="B24:C24"/>
    <mergeCell ref="D24:G24"/>
    <mergeCell ref="H24:K24"/>
    <mergeCell ref="L24:M24"/>
    <mergeCell ref="B25:C25"/>
    <mergeCell ref="D25:G25"/>
    <mergeCell ref="H25:K25"/>
    <mergeCell ref="L25:M25"/>
    <mergeCell ref="B30:C30"/>
    <mergeCell ref="D30:F30"/>
    <mergeCell ref="G30:J30"/>
    <mergeCell ref="K30:M34"/>
    <mergeCell ref="B31:C31"/>
    <mergeCell ref="D31:F31"/>
    <mergeCell ref="G31:J31"/>
    <mergeCell ref="B32:C32"/>
    <mergeCell ref="D32:F32"/>
    <mergeCell ref="G32:J32"/>
    <mergeCell ref="A35:M35"/>
    <mergeCell ref="A36:M36"/>
    <mergeCell ref="A37:M37"/>
    <mergeCell ref="D38:F38"/>
    <mergeCell ref="I38:K38"/>
    <mergeCell ref="L38:M38"/>
    <mergeCell ref="B33:C33"/>
    <mergeCell ref="D33:F33"/>
    <mergeCell ref="G33:J33"/>
    <mergeCell ref="B34:C34"/>
    <mergeCell ref="D34:F34"/>
    <mergeCell ref="G34:J34"/>
    <mergeCell ref="D41:F41"/>
    <mergeCell ref="I41:K41"/>
    <mergeCell ref="L41:M41"/>
    <mergeCell ref="D42:F42"/>
    <mergeCell ref="I42:K42"/>
    <mergeCell ref="L42:M42"/>
    <mergeCell ref="D39:F39"/>
    <mergeCell ref="I39:K39"/>
    <mergeCell ref="L39:M39"/>
    <mergeCell ref="D40:F40"/>
    <mergeCell ref="I40:K40"/>
    <mergeCell ref="L40:M40"/>
    <mergeCell ref="A47:A48"/>
    <mergeCell ref="B47:E48"/>
    <mergeCell ref="F47:J47"/>
    <mergeCell ref="K47:M47"/>
    <mergeCell ref="F48:H48"/>
    <mergeCell ref="I48:J48"/>
    <mergeCell ref="K48:L48"/>
    <mergeCell ref="D43:F43"/>
    <mergeCell ref="I43:K43"/>
    <mergeCell ref="L43:M43"/>
    <mergeCell ref="A44:M44"/>
    <mergeCell ref="A45:M45"/>
    <mergeCell ref="A46:M46"/>
    <mergeCell ref="B51:E51"/>
    <mergeCell ref="F51:H51"/>
    <mergeCell ref="I51:J51"/>
    <mergeCell ref="K51:L51"/>
    <mergeCell ref="B52:E52"/>
    <mergeCell ref="F52:H52"/>
    <mergeCell ref="I52:J52"/>
    <mergeCell ref="K52:L52"/>
    <mergeCell ref="B49:E49"/>
    <mergeCell ref="F49:H49"/>
    <mergeCell ref="I49:J49"/>
    <mergeCell ref="K49:L49"/>
    <mergeCell ref="B50:E50"/>
    <mergeCell ref="F50:H50"/>
    <mergeCell ref="I50:J50"/>
    <mergeCell ref="K50:L50"/>
    <mergeCell ref="A57:D57"/>
    <mergeCell ref="E57:K57"/>
    <mergeCell ref="L57:M57"/>
    <mergeCell ref="B58:D58"/>
    <mergeCell ref="E58:K58"/>
    <mergeCell ref="L58:M58"/>
    <mergeCell ref="B53:E53"/>
    <mergeCell ref="F53:H53"/>
    <mergeCell ref="I53:J53"/>
    <mergeCell ref="K53:L53"/>
    <mergeCell ref="A54:M54"/>
    <mergeCell ref="A56:M56"/>
    <mergeCell ref="B61:D61"/>
    <mergeCell ref="E61:K61"/>
    <mergeCell ref="L61:M61"/>
    <mergeCell ref="B62:D62"/>
    <mergeCell ref="E62:K62"/>
    <mergeCell ref="L62:M62"/>
    <mergeCell ref="B59:D59"/>
    <mergeCell ref="E59:K59"/>
    <mergeCell ref="L59:M59"/>
    <mergeCell ref="B60:D60"/>
    <mergeCell ref="E60:K60"/>
    <mergeCell ref="L60:M60"/>
    <mergeCell ref="B67:C67"/>
    <mergeCell ref="D67:F67"/>
    <mergeCell ref="G67:J67"/>
    <mergeCell ref="K67:M67"/>
    <mergeCell ref="B68:C68"/>
    <mergeCell ref="D68:F68"/>
    <mergeCell ref="G68:J68"/>
    <mergeCell ref="K68:M68"/>
    <mergeCell ref="A63:M63"/>
    <mergeCell ref="A64:M64"/>
    <mergeCell ref="A65:M65"/>
    <mergeCell ref="B66:C66"/>
    <mergeCell ref="D66:F66"/>
    <mergeCell ref="G66:J66"/>
    <mergeCell ref="K66:M66"/>
    <mergeCell ref="B71:C71"/>
    <mergeCell ref="D71:F71"/>
    <mergeCell ref="G71:J71"/>
    <mergeCell ref="K71:M71"/>
    <mergeCell ref="A72:M72"/>
    <mergeCell ref="A73:M73"/>
    <mergeCell ref="B69:C69"/>
    <mergeCell ref="D69:F69"/>
    <mergeCell ref="G69:J69"/>
    <mergeCell ref="K69:M69"/>
    <mergeCell ref="B70:C70"/>
    <mergeCell ref="D70:F70"/>
    <mergeCell ref="G70:J70"/>
    <mergeCell ref="K70:M70"/>
    <mergeCell ref="B77:C77"/>
    <mergeCell ref="D77:E77"/>
    <mergeCell ref="G77:H77"/>
    <mergeCell ref="I77:J77"/>
    <mergeCell ref="B78:C78"/>
    <mergeCell ref="D78:E78"/>
    <mergeCell ref="G78:H78"/>
    <mergeCell ref="I78:J78"/>
    <mergeCell ref="A74:M74"/>
    <mergeCell ref="A75:A76"/>
    <mergeCell ref="B75:C76"/>
    <mergeCell ref="D75:F75"/>
    <mergeCell ref="G75:H76"/>
    <mergeCell ref="I75:J76"/>
    <mergeCell ref="K75:L75"/>
    <mergeCell ref="M75:M76"/>
    <mergeCell ref="D76:E76"/>
    <mergeCell ref="B81:C81"/>
    <mergeCell ref="D81:E81"/>
    <mergeCell ref="G81:H81"/>
    <mergeCell ref="I81:J81"/>
    <mergeCell ref="A82:M82"/>
    <mergeCell ref="A83:M83"/>
    <mergeCell ref="B79:C79"/>
    <mergeCell ref="D79:E79"/>
    <mergeCell ref="G79:H79"/>
    <mergeCell ref="I79:J79"/>
    <mergeCell ref="B80:C80"/>
    <mergeCell ref="D80:E80"/>
    <mergeCell ref="G80:H80"/>
    <mergeCell ref="I80:J80"/>
    <mergeCell ref="B87:C87"/>
    <mergeCell ref="D87:E87"/>
    <mergeCell ref="G87:H87"/>
    <mergeCell ref="I87:J87"/>
    <mergeCell ref="B88:C88"/>
    <mergeCell ref="D88:E88"/>
    <mergeCell ref="G88:H88"/>
    <mergeCell ref="I88:J88"/>
    <mergeCell ref="A84:M84"/>
    <mergeCell ref="B85:C85"/>
    <mergeCell ref="D85:E85"/>
    <mergeCell ref="G85:H85"/>
    <mergeCell ref="I85:J85"/>
    <mergeCell ref="B86:C86"/>
    <mergeCell ref="D86:E86"/>
    <mergeCell ref="G86:H86"/>
    <mergeCell ref="I86:J86"/>
    <mergeCell ref="A91:M91"/>
    <mergeCell ref="A92:M92"/>
    <mergeCell ref="A93:M93"/>
    <mergeCell ref="B94:C94"/>
    <mergeCell ref="D94:E94"/>
    <mergeCell ref="G94:H94"/>
    <mergeCell ref="I94:J94"/>
    <mergeCell ref="B89:C89"/>
    <mergeCell ref="D89:E89"/>
    <mergeCell ref="G89:H89"/>
    <mergeCell ref="I89:J89"/>
    <mergeCell ref="B90:C90"/>
    <mergeCell ref="D90:E90"/>
    <mergeCell ref="G90:H90"/>
    <mergeCell ref="I90:J90"/>
    <mergeCell ref="B97:C97"/>
    <mergeCell ref="D97:E97"/>
    <mergeCell ref="G97:H97"/>
    <mergeCell ref="I97:J97"/>
    <mergeCell ref="B98:C98"/>
    <mergeCell ref="D98:E98"/>
    <mergeCell ref="G98:H98"/>
    <mergeCell ref="I98:J98"/>
    <mergeCell ref="B95:C95"/>
    <mergeCell ref="D95:E95"/>
    <mergeCell ref="G95:H95"/>
    <mergeCell ref="I95:J95"/>
    <mergeCell ref="B96:C96"/>
    <mergeCell ref="D96:E96"/>
    <mergeCell ref="G96:H96"/>
    <mergeCell ref="I96:J96"/>
    <mergeCell ref="D104:E104"/>
    <mergeCell ref="D105:E105"/>
    <mergeCell ref="D106:E106"/>
    <mergeCell ref="D107:E107"/>
    <mergeCell ref="D108:E108"/>
    <mergeCell ref="A111:M111"/>
    <mergeCell ref="B99:C99"/>
    <mergeCell ref="D99:E99"/>
    <mergeCell ref="G99:H99"/>
    <mergeCell ref="I99:J99"/>
    <mergeCell ref="A102:M102"/>
    <mergeCell ref="D103:E103"/>
    <mergeCell ref="B123:C123"/>
    <mergeCell ref="D123:K123"/>
    <mergeCell ref="B124:C124"/>
    <mergeCell ref="D124:K124"/>
    <mergeCell ref="B125:C125"/>
    <mergeCell ref="D125:K125"/>
    <mergeCell ref="A118:M118"/>
    <mergeCell ref="A119:M119"/>
    <mergeCell ref="A120:M120"/>
    <mergeCell ref="B121:C121"/>
    <mergeCell ref="D121:K121"/>
    <mergeCell ref="B122:C122"/>
    <mergeCell ref="D122:K122"/>
    <mergeCell ref="B131:C131"/>
    <mergeCell ref="D131:F131"/>
    <mergeCell ref="G131:I131"/>
    <mergeCell ref="J131:M131"/>
    <mergeCell ref="B132:C132"/>
    <mergeCell ref="D132:F132"/>
    <mergeCell ref="G132:I132"/>
    <mergeCell ref="J132:M132"/>
    <mergeCell ref="B126:C126"/>
    <mergeCell ref="D126:K126"/>
    <mergeCell ref="A127:M127"/>
    <mergeCell ref="A128:M128"/>
    <mergeCell ref="A129:M129"/>
    <mergeCell ref="B130:C130"/>
    <mergeCell ref="D130:F130"/>
    <mergeCell ref="G130:I130"/>
    <mergeCell ref="J130:M130"/>
    <mergeCell ref="B135:C135"/>
    <mergeCell ref="D135:F135"/>
    <mergeCell ref="G135:I135"/>
    <mergeCell ref="J135:M135"/>
    <mergeCell ref="A136:M136"/>
    <mergeCell ref="A137:M137"/>
    <mergeCell ref="B133:C133"/>
    <mergeCell ref="D133:F133"/>
    <mergeCell ref="G133:I133"/>
    <mergeCell ref="J133:M133"/>
    <mergeCell ref="B134:C134"/>
    <mergeCell ref="D134:F134"/>
    <mergeCell ref="G134:I134"/>
    <mergeCell ref="J134:M134"/>
    <mergeCell ref="C142:E142"/>
    <mergeCell ref="K142:L142"/>
    <mergeCell ref="C143:E143"/>
    <mergeCell ref="K143:L143"/>
    <mergeCell ref="C144:E144"/>
    <mergeCell ref="K144:L144"/>
    <mergeCell ref="A138:M138"/>
    <mergeCell ref="C139:E139"/>
    <mergeCell ref="K139:L139"/>
    <mergeCell ref="C140:E140"/>
    <mergeCell ref="K140:L140"/>
    <mergeCell ref="C141:E141"/>
    <mergeCell ref="K141:L141"/>
    <mergeCell ref="B149:E149"/>
    <mergeCell ref="G149:J149"/>
    <mergeCell ref="K149:M149"/>
    <mergeCell ref="B150:E150"/>
    <mergeCell ref="G150:J150"/>
    <mergeCell ref="K150:M150"/>
    <mergeCell ref="A145:M145"/>
    <mergeCell ref="A146:M146"/>
    <mergeCell ref="A147:M147"/>
    <mergeCell ref="B148:E148"/>
    <mergeCell ref="G148:J148"/>
    <mergeCell ref="K148:M148"/>
    <mergeCell ref="B153:E153"/>
    <mergeCell ref="G153:J153"/>
    <mergeCell ref="K153:M153"/>
    <mergeCell ref="A154:M154"/>
    <mergeCell ref="A155:M155"/>
    <mergeCell ref="A156:M156"/>
    <mergeCell ref="B151:E151"/>
    <mergeCell ref="G151:J151"/>
    <mergeCell ref="K151:M151"/>
    <mergeCell ref="B152:E152"/>
    <mergeCell ref="G152:J152"/>
    <mergeCell ref="K152:M152"/>
    <mergeCell ref="M157:M158"/>
    <mergeCell ref="D158:E158"/>
    <mergeCell ref="F158:G158"/>
    <mergeCell ref="B159:C159"/>
    <mergeCell ref="D159:E159"/>
    <mergeCell ref="F159:G159"/>
    <mergeCell ref="H159:I159"/>
    <mergeCell ref="A157:A158"/>
    <mergeCell ref="B157:C158"/>
    <mergeCell ref="D157:G157"/>
    <mergeCell ref="H157:I158"/>
    <mergeCell ref="J157:J158"/>
    <mergeCell ref="K157:L157"/>
    <mergeCell ref="B162:C162"/>
    <mergeCell ref="D162:E162"/>
    <mergeCell ref="F162:G162"/>
    <mergeCell ref="H162:I162"/>
    <mergeCell ref="B163:C163"/>
    <mergeCell ref="D163:E163"/>
    <mergeCell ref="F163:G163"/>
    <mergeCell ref="H163:I163"/>
    <mergeCell ref="B160:C160"/>
    <mergeCell ref="D160:E160"/>
    <mergeCell ref="F160:G160"/>
    <mergeCell ref="H160:I160"/>
    <mergeCell ref="B161:C161"/>
    <mergeCell ref="D161:E161"/>
    <mergeCell ref="F161:G161"/>
    <mergeCell ref="H161:I161"/>
    <mergeCell ref="C168:F168"/>
    <mergeCell ref="H168:K168"/>
    <mergeCell ref="L168:M168"/>
    <mergeCell ref="C169:F169"/>
    <mergeCell ref="H169:K169"/>
    <mergeCell ref="L169:M169"/>
    <mergeCell ref="A164:M164"/>
    <mergeCell ref="A165:M165"/>
    <mergeCell ref="A166:M166"/>
    <mergeCell ref="C167:F167"/>
    <mergeCell ref="H167:K167"/>
    <mergeCell ref="L167:M167"/>
    <mergeCell ref="C172:F172"/>
    <mergeCell ref="H172:K172"/>
    <mergeCell ref="L172:M172"/>
    <mergeCell ref="A173:M173"/>
    <mergeCell ref="A174:M174"/>
    <mergeCell ref="A175:M175"/>
    <mergeCell ref="C170:F170"/>
    <mergeCell ref="H170:K170"/>
    <mergeCell ref="L170:M170"/>
    <mergeCell ref="C171:F171"/>
    <mergeCell ref="H171:K171"/>
    <mergeCell ref="L171:M171"/>
    <mergeCell ref="B178:E178"/>
    <mergeCell ref="F178:G178"/>
    <mergeCell ref="I178:J178"/>
    <mergeCell ref="L178:M178"/>
    <mergeCell ref="B179:E179"/>
    <mergeCell ref="F179:G179"/>
    <mergeCell ref="I179:J179"/>
    <mergeCell ref="L179:M179"/>
    <mergeCell ref="B176:E176"/>
    <mergeCell ref="F176:G176"/>
    <mergeCell ref="I176:J176"/>
    <mergeCell ref="L176:M176"/>
    <mergeCell ref="B177:E177"/>
    <mergeCell ref="F177:G177"/>
    <mergeCell ref="I177:J177"/>
    <mergeCell ref="L177:M177"/>
    <mergeCell ref="A182:M182"/>
    <mergeCell ref="A183:M183"/>
    <mergeCell ref="A184:M184"/>
    <mergeCell ref="B185:E185"/>
    <mergeCell ref="F185:H185"/>
    <mergeCell ref="I185:J185"/>
    <mergeCell ref="L185:M185"/>
    <mergeCell ref="B180:E180"/>
    <mergeCell ref="F180:G180"/>
    <mergeCell ref="I180:J180"/>
    <mergeCell ref="L180:M180"/>
    <mergeCell ref="B181:E181"/>
    <mergeCell ref="F181:G181"/>
    <mergeCell ref="I181:J181"/>
    <mergeCell ref="L181:M181"/>
    <mergeCell ref="B188:E188"/>
    <mergeCell ref="F188:H188"/>
    <mergeCell ref="I188:J188"/>
    <mergeCell ref="L188:M188"/>
    <mergeCell ref="B189:E189"/>
    <mergeCell ref="F189:H189"/>
    <mergeCell ref="I189:J189"/>
    <mergeCell ref="L189:M189"/>
    <mergeCell ref="B186:E186"/>
    <mergeCell ref="F186:H186"/>
    <mergeCell ref="I186:J186"/>
    <mergeCell ref="L186:M186"/>
    <mergeCell ref="B187:E187"/>
    <mergeCell ref="F187:H187"/>
    <mergeCell ref="I187:J187"/>
    <mergeCell ref="L187:M187"/>
    <mergeCell ref="B195:E195"/>
    <mergeCell ref="F195:G195"/>
    <mergeCell ref="H195:L195"/>
    <mergeCell ref="B196:E196"/>
    <mergeCell ref="F196:G196"/>
    <mergeCell ref="H196:L196"/>
    <mergeCell ref="B190:E190"/>
    <mergeCell ref="F190:H190"/>
    <mergeCell ref="I190:J190"/>
    <mergeCell ref="L190:M190"/>
    <mergeCell ref="A193:M193"/>
    <mergeCell ref="B194:E194"/>
    <mergeCell ref="F194:G194"/>
    <mergeCell ref="H194:L194"/>
    <mergeCell ref="B199:E199"/>
    <mergeCell ref="F199:G199"/>
    <mergeCell ref="H199:L199"/>
    <mergeCell ref="A200:M200"/>
    <mergeCell ref="A201:M201"/>
    <mergeCell ref="A202:M202"/>
    <mergeCell ref="B197:E197"/>
    <mergeCell ref="F197:G197"/>
    <mergeCell ref="H197:L197"/>
    <mergeCell ref="B198:E198"/>
    <mergeCell ref="F198:G198"/>
    <mergeCell ref="H198:L198"/>
    <mergeCell ref="B205:D205"/>
    <mergeCell ref="E205:I205"/>
    <mergeCell ref="J205:K205"/>
    <mergeCell ref="L205:M205"/>
    <mergeCell ref="B206:D206"/>
    <mergeCell ref="E206:I206"/>
    <mergeCell ref="J206:K206"/>
    <mergeCell ref="L206:M206"/>
    <mergeCell ref="B203:D203"/>
    <mergeCell ref="E203:I203"/>
    <mergeCell ref="J203:K203"/>
    <mergeCell ref="L203:M203"/>
    <mergeCell ref="B204:D204"/>
    <mergeCell ref="E204:I204"/>
    <mergeCell ref="J204:K204"/>
    <mergeCell ref="L204:M204"/>
    <mergeCell ref="A209:M209"/>
    <mergeCell ref="A210:M210"/>
    <mergeCell ref="A211:M211"/>
    <mergeCell ref="B212:C212"/>
    <mergeCell ref="D212:G212"/>
    <mergeCell ref="J212:K212"/>
    <mergeCell ref="B207:D207"/>
    <mergeCell ref="E207:I207"/>
    <mergeCell ref="J207:K207"/>
    <mergeCell ref="L207:M207"/>
    <mergeCell ref="B208:D208"/>
    <mergeCell ref="E208:I208"/>
    <mergeCell ref="J208:K208"/>
    <mergeCell ref="L208:M208"/>
    <mergeCell ref="B215:C215"/>
    <mergeCell ref="D215:G215"/>
    <mergeCell ref="J215:K215"/>
    <mergeCell ref="B216:C216"/>
    <mergeCell ref="D216:G216"/>
    <mergeCell ref="J216:K216"/>
    <mergeCell ref="B213:C213"/>
    <mergeCell ref="D213:G213"/>
    <mergeCell ref="J213:K213"/>
    <mergeCell ref="B214:C214"/>
    <mergeCell ref="D214:G214"/>
    <mergeCell ref="J214:K214"/>
    <mergeCell ref="B221:C221"/>
    <mergeCell ref="D221:F221"/>
    <mergeCell ref="G221:H221"/>
    <mergeCell ref="I221:J221"/>
    <mergeCell ref="B222:C222"/>
    <mergeCell ref="D222:F222"/>
    <mergeCell ref="G222:H222"/>
    <mergeCell ref="I222:J222"/>
    <mergeCell ref="B217:C217"/>
    <mergeCell ref="D217:G217"/>
    <mergeCell ref="J217:K217"/>
    <mergeCell ref="A218:M218"/>
    <mergeCell ref="A219:M219"/>
    <mergeCell ref="A220:M220"/>
    <mergeCell ref="B225:C225"/>
    <mergeCell ref="D225:F225"/>
    <mergeCell ref="G225:H225"/>
    <mergeCell ref="I225:J225"/>
    <mergeCell ref="B226:C226"/>
    <mergeCell ref="D226:F226"/>
    <mergeCell ref="G226:H226"/>
    <mergeCell ref="I226:J226"/>
    <mergeCell ref="B223:C223"/>
    <mergeCell ref="D223:F223"/>
    <mergeCell ref="G223:H223"/>
    <mergeCell ref="I223:J223"/>
    <mergeCell ref="B224:C224"/>
    <mergeCell ref="D224:F224"/>
    <mergeCell ref="G224:H224"/>
    <mergeCell ref="I224:J224"/>
    <mergeCell ref="B231:C231"/>
    <mergeCell ref="D231:H231"/>
    <mergeCell ref="I231:J231"/>
    <mergeCell ref="L231:M231"/>
    <mergeCell ref="B232:C232"/>
    <mergeCell ref="D232:H232"/>
    <mergeCell ref="I232:J232"/>
    <mergeCell ref="L232:M232"/>
    <mergeCell ref="A227:M227"/>
    <mergeCell ref="A228:M228"/>
    <mergeCell ref="A229:M229"/>
    <mergeCell ref="B230:C230"/>
    <mergeCell ref="D230:H230"/>
    <mergeCell ref="I230:J230"/>
    <mergeCell ref="L230:M230"/>
    <mergeCell ref="B235:C235"/>
    <mergeCell ref="D235:H235"/>
    <mergeCell ref="I235:J235"/>
    <mergeCell ref="L235:M235"/>
    <mergeCell ref="A236:M236"/>
    <mergeCell ref="A237:M237"/>
    <mergeCell ref="B233:C233"/>
    <mergeCell ref="D233:H233"/>
    <mergeCell ref="I233:J233"/>
    <mergeCell ref="L233:M233"/>
    <mergeCell ref="B234:C234"/>
    <mergeCell ref="D234:H234"/>
    <mergeCell ref="I234:J234"/>
    <mergeCell ref="L234:M234"/>
    <mergeCell ref="D241:E241"/>
    <mergeCell ref="G241:H241"/>
    <mergeCell ref="I241:K241"/>
    <mergeCell ref="L241:M241"/>
    <mergeCell ref="D242:E242"/>
    <mergeCell ref="G242:H242"/>
    <mergeCell ref="I242:K242"/>
    <mergeCell ref="L242:M242"/>
    <mergeCell ref="A238:M238"/>
    <mergeCell ref="D239:E239"/>
    <mergeCell ref="G239:H239"/>
    <mergeCell ref="I239:K239"/>
    <mergeCell ref="L239:M239"/>
    <mergeCell ref="D240:E240"/>
    <mergeCell ref="G240:H240"/>
    <mergeCell ref="I240:K240"/>
    <mergeCell ref="L240:M240"/>
    <mergeCell ref="A245:M245"/>
    <mergeCell ref="A246:M246"/>
    <mergeCell ref="A247:M247"/>
    <mergeCell ref="B248:D248"/>
    <mergeCell ref="E248:H248"/>
    <mergeCell ref="I248:M248"/>
    <mergeCell ref="D243:E243"/>
    <mergeCell ref="G243:H243"/>
    <mergeCell ref="I243:K243"/>
    <mergeCell ref="L243:M243"/>
    <mergeCell ref="D244:E244"/>
    <mergeCell ref="G244:H244"/>
    <mergeCell ref="I244:K244"/>
    <mergeCell ref="L244:M244"/>
    <mergeCell ref="B251:D251"/>
    <mergeCell ref="E251:H251"/>
    <mergeCell ref="I251:M251"/>
    <mergeCell ref="B252:D252"/>
    <mergeCell ref="E252:H252"/>
    <mergeCell ref="I252:M252"/>
    <mergeCell ref="B249:D249"/>
    <mergeCell ref="E249:H249"/>
    <mergeCell ref="I249:M249"/>
    <mergeCell ref="B250:D250"/>
    <mergeCell ref="E250:H250"/>
    <mergeCell ref="I250:M250"/>
    <mergeCell ref="C257:G257"/>
    <mergeCell ref="H257:I257"/>
    <mergeCell ref="J257:L257"/>
    <mergeCell ref="C258:G258"/>
    <mergeCell ref="H258:I258"/>
    <mergeCell ref="J258:L258"/>
    <mergeCell ref="B253:D253"/>
    <mergeCell ref="E253:H253"/>
    <mergeCell ref="I253:M253"/>
    <mergeCell ref="A254:M254"/>
    <mergeCell ref="A255:M255"/>
    <mergeCell ref="A256:M256"/>
    <mergeCell ref="C261:G261"/>
    <mergeCell ref="H261:I261"/>
    <mergeCell ref="J261:L261"/>
    <mergeCell ref="C262:G262"/>
    <mergeCell ref="H262:I262"/>
    <mergeCell ref="J262:L262"/>
    <mergeCell ref="C259:G259"/>
    <mergeCell ref="H259:I259"/>
    <mergeCell ref="J259:L259"/>
    <mergeCell ref="C260:G260"/>
    <mergeCell ref="H260:I260"/>
    <mergeCell ref="J260:L260"/>
    <mergeCell ref="A277:G277"/>
    <mergeCell ref="H277:K277"/>
    <mergeCell ref="A271:G271"/>
    <mergeCell ref="H271:K271"/>
    <mergeCell ref="A274:G274"/>
    <mergeCell ref="H274:K274"/>
    <mergeCell ref="A276:G276"/>
    <mergeCell ref="H276:K276"/>
    <mergeCell ref="A267:G267"/>
    <mergeCell ref="H267:K267"/>
    <mergeCell ref="A268:G268"/>
    <mergeCell ref="H268:K268"/>
    <mergeCell ref="A270:G270"/>
    <mergeCell ref="H270:K270"/>
    <mergeCell ref="A269:G269"/>
    <mergeCell ref="H269:K269"/>
    <mergeCell ref="A275:G275"/>
    <mergeCell ref="H275:K275"/>
  </mergeCells>
  <pageMargins left="0.5" right="0.5" top="0.196850393700787" bottom="0.5" header="0.3" footer="0.3"/>
  <pageSetup paperSize="5" fitToHeight="0" orientation="landscape" r:id="rId1"/>
  <headerFooter>
    <oddFooter>&amp;L&amp;"Arial,Normal"&amp;6
Mois 39 : Tableaux de réponse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36B1AAC6-3BD4-41B2-A327-4002838D69B7}">
          <x14:formula1>
            <xm:f>RefMenu!$B$56:$B$58</xm:f>
          </x14:formula1>
          <xm:sqref>H213:H217</xm:sqref>
        </x14:dataValidation>
        <x14:dataValidation type="list" allowBlank="1" showInputMessage="1" showErrorMessage="1" xr:uid="{592E3E8A-170E-434C-99A5-9077796C8746}">
          <x14:formula1>
            <xm:f>RefMenu!$C$50:$C$52</xm:f>
          </x14:formula1>
          <xm:sqref>F177:G181</xm:sqref>
        </x14:dataValidation>
        <x14:dataValidation type="list" allowBlank="1" showInputMessage="1" showErrorMessage="1" xr:uid="{1A19ED57-9E83-46FC-9AED-62778E88B17A}">
          <x14:formula1>
            <xm:f>RefMenu!$B$50:$B$52</xm:f>
          </x14:formula1>
          <xm:sqref>F149:F153</xm:sqref>
        </x14:dataValidation>
        <x14:dataValidation type="list" allowBlank="1" showInputMessage="1" showErrorMessage="1" xr:uid="{F12F6470-9EF0-4E0F-8364-7E6432B1FC4F}">
          <x14:formula1>
            <xm:f>RefMenu!$B$25:$B$28</xm:f>
          </x14:formula1>
          <xm:sqref>K95:K99 D86:D90</xm:sqref>
        </x14:dataValidation>
        <x14:dataValidation type="list" allowBlank="1" showInputMessage="1" showErrorMessage="1" xr:uid="{9D5CEF22-3A79-4C3B-ABCA-D83D6C687AFD}">
          <x14:formula1>
            <xm:f>RefMenu!$C$45:$C$47</xm:f>
          </x14:formula1>
          <xm:sqref>L95:L99 G95:H99</xm:sqref>
        </x14:dataValidation>
        <x14:dataValidation type="list" allowBlank="1" showInputMessage="1" showErrorMessage="1" xr:uid="{05FE7B78-C469-403E-B2C5-D69413658F39}">
          <x14:formula1>
            <xm:f>RefMenu!$B$45:$B$47</xm:f>
          </x14:formula1>
          <xm:sqref>M95:M99</xm:sqref>
        </x14:dataValidation>
        <x14:dataValidation type="list" allowBlank="1" showInputMessage="1" showErrorMessage="1" xr:uid="{3A78B48F-19FB-49CD-8D3F-974DB16879F7}">
          <x14:formula1>
            <xm:f>RefMenu!$B$40:$B$42</xm:f>
          </x14:formula1>
          <xm:sqref>D113:D117</xm:sqref>
        </x14:dataValidation>
        <x14:dataValidation type="list" allowBlank="1" showInputMessage="1" showErrorMessage="1" xr:uid="{80E2F172-1524-4A98-9560-7FA64D898469}">
          <x14:formula1>
            <xm:f>RefMenu!$B$31:$B$33</xm:f>
          </x14:formula1>
          <xm:sqref>G39:H43</xm:sqref>
        </x14:dataValidation>
        <x14:dataValidation type="list" allowBlank="1" showInputMessage="1" showErrorMessage="1" xr:uid="{110B32A8-0109-4503-A4B2-B57739C8C5CD}">
          <x14:formula1>
            <xm:f>RefMenu!$B$36:$B$37</xm:f>
          </x14:formula1>
          <xm:sqref>B39:B43 D12:D16</xm:sqref>
        </x14:dataValidation>
        <x14:dataValidation type="list" allowBlank="1" showInputMessage="1" showErrorMessage="1" xr:uid="{A1AB4E07-63AA-48F9-9C7A-24F0810C95E5}">
          <x14:formula1>
            <xm:f>RefMenu!$C$36:$C$37</xm:f>
          </x14:formula1>
          <xm:sqref>C39:C43</xm:sqref>
        </x14:dataValidation>
        <x14:dataValidation type="list" allowBlank="1" showInputMessage="1" xr:uid="{46238107-14A7-4370-AC6E-D0C95C468EF0}">
          <x14:formula1>
            <xm:f>RefMenu!$C$25:$C$27</xm:f>
          </x14:formula1>
          <xm:sqref>B49:E53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9F1B7-D16B-43D5-B2E1-8C841EA72C20}">
  <sheetPr>
    <tabColor rgb="FFFFE593"/>
    <pageSetUpPr fitToPage="1"/>
  </sheetPr>
  <dimension ref="A1:P51"/>
  <sheetViews>
    <sheetView showGridLines="0" view="pageLayout" zoomScaleNormal="50" workbookViewId="0">
      <selection activeCell="M12" sqref="M12:N12"/>
    </sheetView>
  </sheetViews>
  <sheetFormatPr baseColWidth="10" defaultColWidth="6" defaultRowHeight="13" x14ac:dyDescent="0.3"/>
  <cols>
    <col min="1" max="1" width="4.453125" style="6" customWidth="1"/>
    <col min="2" max="2" width="18.54296875" style="7" customWidth="1"/>
    <col min="3" max="3" width="18" style="7" customWidth="1"/>
    <col min="4" max="4" width="10" style="8" customWidth="1"/>
    <col min="5" max="5" width="8.1796875" style="8" customWidth="1"/>
    <col min="6" max="6" width="10.54296875" style="10" customWidth="1"/>
    <col min="7" max="7" width="11.453125" style="10" customWidth="1"/>
    <col min="8" max="13" width="11.453125" style="7" customWidth="1"/>
    <col min="14" max="14" width="14.54296875" style="8" customWidth="1"/>
    <col min="15" max="15" width="9.453125" style="7" customWidth="1"/>
    <col min="16" max="16" width="17.1796875" style="7" customWidth="1"/>
    <col min="17" max="17" width="15.453125" style="7" customWidth="1"/>
    <col min="18" max="101" width="6" style="7" customWidth="1"/>
    <col min="102" max="16384" width="6" style="7"/>
  </cols>
  <sheetData>
    <row r="1" spans="1:15" ht="14.5" customHeight="1" x14ac:dyDescent="0.3">
      <c r="A1" s="732"/>
      <c r="B1" s="732"/>
      <c r="C1" s="732"/>
      <c r="D1" s="732"/>
      <c r="E1" s="732"/>
      <c r="F1" s="732"/>
      <c r="G1" s="732"/>
      <c r="H1" s="732"/>
      <c r="I1" s="732"/>
      <c r="J1" s="732"/>
      <c r="K1" s="732"/>
      <c r="L1" s="732"/>
      <c r="M1" s="732"/>
      <c r="N1" s="732"/>
    </row>
    <row r="2" spans="1:15" ht="29.15" customHeight="1" x14ac:dyDescent="0.35">
      <c r="A2" s="732" t="e" vm="1">
        <v>#VALUE!</v>
      </c>
      <c r="B2" s="732"/>
      <c r="C2" s="732"/>
      <c r="D2" s="732"/>
      <c r="E2" s="733" t="s">
        <v>561</v>
      </c>
      <c r="F2" s="734"/>
      <c r="G2" s="734"/>
      <c r="H2" s="734"/>
      <c r="I2" s="734"/>
      <c r="J2" s="734"/>
      <c r="K2" s="734"/>
      <c r="L2" s="734"/>
      <c r="M2" s="734"/>
      <c r="N2" s="734"/>
    </row>
    <row r="3" spans="1:15" ht="14.5" customHeight="1" x14ac:dyDescent="0.3">
      <c r="A3" s="732"/>
      <c r="B3" s="732"/>
      <c r="C3" s="732"/>
      <c r="D3" s="732"/>
      <c r="E3" s="732"/>
      <c r="F3" s="732"/>
      <c r="G3" s="732"/>
      <c r="H3" s="732"/>
      <c r="I3" s="732"/>
      <c r="J3" s="732"/>
      <c r="K3" s="732"/>
      <c r="L3" s="732"/>
      <c r="M3" s="732"/>
      <c r="N3" s="732"/>
    </row>
    <row r="4" spans="1:15" ht="23.9" customHeight="1" thickBot="1" x14ac:dyDescent="0.35">
      <c r="A4" s="659" t="s">
        <v>248</v>
      </c>
      <c r="B4" s="659"/>
      <c r="C4" s="659"/>
      <c r="D4" s="659"/>
      <c r="E4" s="659"/>
      <c r="F4" s="659"/>
      <c r="G4" s="659"/>
      <c r="H4" s="659"/>
      <c r="I4" s="659"/>
      <c r="J4" s="659"/>
      <c r="K4" s="659"/>
      <c r="L4" s="659"/>
      <c r="M4" s="659"/>
      <c r="N4" s="659"/>
    </row>
    <row r="5" spans="1:15" ht="12" customHeight="1" x14ac:dyDescent="0.25">
      <c r="A5" s="514" t="s">
        <v>249</v>
      </c>
      <c r="B5" s="515"/>
      <c r="C5" s="515"/>
      <c r="D5" s="515"/>
      <c r="E5" s="515"/>
      <c r="F5" s="516"/>
      <c r="G5" s="748" t="s">
        <v>250</v>
      </c>
      <c r="H5" s="749"/>
      <c r="I5" s="750"/>
      <c r="J5" s="450" t="s">
        <v>692</v>
      </c>
      <c r="K5" s="450"/>
      <c r="L5" s="450"/>
      <c r="M5" s="742" t="s">
        <v>871</v>
      </c>
      <c r="N5" s="743"/>
    </row>
    <row r="6" spans="1:15" ht="19.399999999999999" customHeight="1" x14ac:dyDescent="0.25">
      <c r="A6" s="467">
        <f xml:space="preserve"> NomEntreprise</f>
        <v>0</v>
      </c>
      <c r="B6" s="468"/>
      <c r="C6" s="468"/>
      <c r="D6" s="468"/>
      <c r="E6" s="468"/>
      <c r="F6" s="469"/>
      <c r="G6" s="452">
        <f xml:space="preserve"> NEQ</f>
        <v>0</v>
      </c>
      <c r="H6" s="504"/>
      <c r="I6" s="453"/>
      <c r="J6" s="470">
        <f xml:space="preserve"> NoProjetHQ</f>
        <v>0</v>
      </c>
      <c r="K6" s="470"/>
      <c r="L6" s="470"/>
      <c r="M6" s="744"/>
      <c r="N6" s="745"/>
    </row>
    <row r="7" spans="1:15" ht="12.25" customHeight="1" x14ac:dyDescent="0.25">
      <c r="A7" s="505" t="s">
        <v>417</v>
      </c>
      <c r="B7" s="506"/>
      <c r="C7" s="506"/>
      <c r="D7" s="506"/>
      <c r="E7" s="506"/>
      <c r="F7" s="507"/>
      <c r="G7" s="466" t="s">
        <v>255</v>
      </c>
      <c r="H7" s="466"/>
      <c r="I7" s="466"/>
      <c r="J7" s="466" t="s">
        <v>693</v>
      </c>
      <c r="K7" s="466"/>
      <c r="L7" s="735"/>
      <c r="M7" s="736" t="str">
        <f>IF(DateDemarrage&lt;&gt;0, EDATE(DateDemarrage, 39), "")</f>
        <v/>
      </c>
      <c r="N7" s="737"/>
    </row>
    <row r="8" spans="1:15" ht="19.399999999999999" customHeight="1" x14ac:dyDescent="0.25">
      <c r="A8" s="467">
        <f xml:space="preserve"> NomUsine</f>
        <v>0</v>
      </c>
      <c r="B8" s="468"/>
      <c r="C8" s="468"/>
      <c r="D8" s="468"/>
      <c r="E8" s="468"/>
      <c r="F8" s="469"/>
      <c r="G8" s="454">
        <f xml:space="preserve"> DateDemarrage</f>
        <v>0</v>
      </c>
      <c r="H8" s="454"/>
      <c r="I8" s="720"/>
      <c r="J8" s="470">
        <f xml:space="preserve"> NoProjetEnergir</f>
        <v>0</v>
      </c>
      <c r="K8" s="470"/>
      <c r="L8" s="452"/>
      <c r="M8" s="738"/>
      <c r="N8" s="739"/>
    </row>
    <row r="9" spans="1:15" x14ac:dyDescent="0.3">
      <c r="A9" s="732"/>
      <c r="B9" s="732"/>
      <c r="C9" s="732"/>
      <c r="D9" s="732"/>
      <c r="E9" s="732"/>
      <c r="F9" s="732"/>
      <c r="G9" s="732"/>
      <c r="H9" s="732"/>
      <c r="I9" s="732"/>
      <c r="J9" s="732"/>
      <c r="K9" s="732"/>
      <c r="L9" s="732"/>
      <c r="M9" s="732"/>
      <c r="N9" s="732"/>
    </row>
    <row r="10" spans="1:15" ht="13.5" customHeight="1" thickBot="1" x14ac:dyDescent="0.3">
      <c r="A10" s="721" t="s">
        <v>672</v>
      </c>
      <c r="B10" s="722"/>
      <c r="C10" s="722"/>
      <c r="D10" s="722"/>
      <c r="E10" s="722"/>
      <c r="F10" s="722"/>
      <c r="G10" s="722"/>
      <c r="H10" s="722"/>
      <c r="I10" s="723"/>
      <c r="J10" s="724"/>
      <c r="K10" s="426" t="s">
        <v>272</v>
      </c>
      <c r="L10" s="426"/>
      <c r="M10" s="426"/>
      <c r="N10" s="426"/>
    </row>
    <row r="11" spans="1:15" ht="12" customHeight="1" x14ac:dyDescent="0.25">
      <c r="A11" s="724"/>
      <c r="B11" s="725"/>
      <c r="C11" s="725"/>
      <c r="D11" s="725"/>
      <c r="E11" s="725"/>
      <c r="F11" s="725"/>
      <c r="G11" s="725"/>
      <c r="H11" s="725"/>
      <c r="I11" s="726"/>
      <c r="J11" s="724"/>
      <c r="K11" s="730" t="s">
        <v>77</v>
      </c>
      <c r="L11" s="730"/>
      <c r="M11" s="730" t="s">
        <v>829</v>
      </c>
      <c r="N11" s="730"/>
    </row>
    <row r="12" spans="1:15" s="6" customFormat="1" ht="16.5" customHeight="1" x14ac:dyDescent="0.3">
      <c r="A12" s="727"/>
      <c r="B12" s="728"/>
      <c r="C12" s="728"/>
      <c r="D12" s="728"/>
      <c r="E12" s="728"/>
      <c r="F12" s="728"/>
      <c r="G12" s="728"/>
      <c r="H12" s="728"/>
      <c r="I12" s="729"/>
      <c r="J12" s="724"/>
      <c r="K12" s="731">
        <f>'Mois27-DEP'!M12+1</f>
        <v>1</v>
      </c>
      <c r="L12" s="731"/>
      <c r="M12" s="751"/>
      <c r="N12" s="924"/>
    </row>
    <row r="13" spans="1:15" s="6" customFormat="1" ht="29.15" customHeight="1" x14ac:dyDescent="0.3">
      <c r="A13" s="747"/>
      <c r="B13" s="747"/>
      <c r="C13" s="747"/>
      <c r="D13" s="747"/>
      <c r="E13" s="747"/>
      <c r="F13" s="747"/>
      <c r="G13" s="747"/>
      <c r="H13" s="747"/>
      <c r="I13" s="747"/>
      <c r="J13" s="747"/>
      <c r="K13" s="747"/>
      <c r="L13" s="747"/>
      <c r="M13" s="747"/>
      <c r="N13" s="747"/>
    </row>
    <row r="14" spans="1:15" s="6" customFormat="1" ht="23.9" customHeight="1" x14ac:dyDescent="0.3">
      <c r="A14" s="746" t="s">
        <v>256</v>
      </c>
      <c r="B14" s="746"/>
      <c r="C14" s="746"/>
      <c r="D14" s="746"/>
      <c r="E14" s="746"/>
      <c r="F14" s="746"/>
      <c r="G14" s="746"/>
      <c r="H14" s="746"/>
      <c r="I14" s="746"/>
      <c r="J14" s="746"/>
      <c r="K14" s="746"/>
      <c r="L14" s="746"/>
      <c r="M14" s="746"/>
      <c r="N14" s="746"/>
      <c r="O14" s="128"/>
    </row>
    <row r="15" spans="1:15" s="6" customFormat="1" ht="12.25" customHeight="1" x14ac:dyDescent="0.3">
      <c r="A15" s="680" t="s">
        <v>264</v>
      </c>
      <c r="B15" s="681"/>
      <c r="C15" s="681"/>
      <c r="D15" s="681"/>
      <c r="E15" s="716"/>
      <c r="F15" s="717"/>
      <c r="G15" s="717"/>
      <c r="H15" s="717"/>
      <c r="I15" s="717"/>
      <c r="J15" s="677" t="e" vm="3">
        <v>#VALUE!</v>
      </c>
      <c r="K15" s="677"/>
      <c r="L15" s="677"/>
      <c r="M15" s="678"/>
      <c r="N15" s="194"/>
      <c r="O15" s="128"/>
    </row>
    <row r="16" spans="1:15" s="6" customFormat="1" ht="15.75" customHeight="1" thickBot="1" x14ac:dyDescent="0.35">
      <c r="A16" s="682"/>
      <c r="B16" s="683"/>
      <c r="C16" s="683"/>
      <c r="D16" s="683"/>
      <c r="E16" s="718" t="s">
        <v>257</v>
      </c>
      <c r="F16" s="719"/>
      <c r="G16" s="719"/>
      <c r="H16" s="719"/>
      <c r="I16" s="719"/>
      <c r="J16" s="686" t="s">
        <v>720</v>
      </c>
      <c r="K16" s="687"/>
      <c r="L16" s="687"/>
      <c r="M16" s="687"/>
      <c r="N16" s="195"/>
      <c r="O16" s="128"/>
    </row>
    <row r="17" spans="1:15" s="6" customFormat="1" ht="12.25" customHeight="1" x14ac:dyDescent="0.3">
      <c r="A17" s="189"/>
      <c r="B17" s="150"/>
      <c r="C17" s="150"/>
      <c r="D17" s="190"/>
      <c r="E17" s="191"/>
      <c r="F17" s="150"/>
      <c r="G17" s="150" t="e" vm="3">
        <v>#VALUE!</v>
      </c>
      <c r="H17" s="150" t="e" vm="3">
        <v>#VALUE!</v>
      </c>
      <c r="I17" s="190"/>
      <c r="J17" s="191"/>
      <c r="K17" s="193"/>
      <c r="L17" s="293"/>
      <c r="M17" s="294" t="e" vm="3">
        <v>#VALUE!</v>
      </c>
      <c r="N17" s="191"/>
      <c r="O17" s="128"/>
    </row>
    <row r="18" spans="1:15" s="6" customFormat="1" ht="68.5" customHeight="1" x14ac:dyDescent="0.3">
      <c r="A18" s="188" t="s">
        <v>258</v>
      </c>
      <c r="B18" s="150" t="s">
        <v>368</v>
      </c>
      <c r="C18" s="150" t="s">
        <v>365</v>
      </c>
      <c r="D18" s="190" t="s">
        <v>366</v>
      </c>
      <c r="E18" s="191" t="s">
        <v>448</v>
      </c>
      <c r="F18" s="150" t="s">
        <v>830</v>
      </c>
      <c r="G18" s="150" t="s">
        <v>553</v>
      </c>
      <c r="H18" s="150" t="s">
        <v>425</v>
      </c>
      <c r="I18" s="190" t="s">
        <v>261</v>
      </c>
      <c r="J18" s="290" t="s">
        <v>554</v>
      </c>
      <c r="K18" s="34" t="s">
        <v>555</v>
      </c>
      <c r="L18" s="150" t="s">
        <v>556</v>
      </c>
      <c r="M18" s="190" t="s">
        <v>744</v>
      </c>
      <c r="N18" s="192" t="s">
        <v>367</v>
      </c>
      <c r="O18" s="128"/>
    </row>
    <row r="19" spans="1:15" s="6" customFormat="1" ht="23.9" customHeight="1" x14ac:dyDescent="0.3">
      <c r="A19" s="209" cm="1">
        <f t="array" ref="A19:A21">ROW()-ROW(A19:A21)-1</f>
        <v>-1</v>
      </c>
      <c r="B19" s="210"/>
      <c r="C19" s="210"/>
      <c r="D19" s="263"/>
      <c r="E19" s="203"/>
      <c r="F19" s="205"/>
      <c r="G19" s="151"/>
      <c r="H19" s="204"/>
      <c r="I19" s="199" t="str" cm="1">
        <f t="array" ref="I19:I21">IF((G19:G21&lt;&gt;"")*(H19:H21&lt;&gt;""), G19:G21 * H19:H21, "")</f>
        <v/>
      </c>
      <c r="J19" s="201"/>
      <c r="K19" s="151"/>
      <c r="L19" s="151"/>
      <c r="M19" s="199" t="str" cm="1">
        <f t="array" ref="M19:M21">IF((I19:I21&lt;&gt;"")+(J19:J21&lt;&gt;"")+(K19:K21&lt;&gt;"")+(L19:L21&lt;&gt;""), IFERROR(I19:I21*1,0) - (IFERROR(J19:J21*1,0) + IFERROR(K19:K21*1,0) + IFERROR(L19:L21*1,0)),"")</f>
        <v/>
      </c>
      <c r="N19" s="237"/>
      <c r="O19" s="128"/>
    </row>
    <row r="20" spans="1:15" s="6" customFormat="1" ht="23.9" customHeight="1" x14ac:dyDescent="0.3">
      <c r="A20" s="209">
        <v>-2</v>
      </c>
      <c r="B20" s="210"/>
      <c r="C20" s="210"/>
      <c r="D20" s="263"/>
      <c r="E20" s="203"/>
      <c r="F20" s="205"/>
      <c r="G20" s="151"/>
      <c r="H20" s="204"/>
      <c r="I20" s="199" t="str">
        <v/>
      </c>
      <c r="J20" s="201"/>
      <c r="K20" s="151"/>
      <c r="L20" s="151"/>
      <c r="M20" s="199" t="str">
        <v/>
      </c>
      <c r="N20" s="237"/>
      <c r="O20" s="128"/>
    </row>
    <row r="21" spans="1:15" s="6" customFormat="1" ht="23.9" customHeight="1" x14ac:dyDescent="0.3">
      <c r="A21" s="209">
        <v>-3</v>
      </c>
      <c r="B21" s="210"/>
      <c r="C21" s="210"/>
      <c r="D21" s="263"/>
      <c r="E21" s="203"/>
      <c r="F21" s="205"/>
      <c r="G21" s="151"/>
      <c r="H21" s="204"/>
      <c r="I21" s="199" t="str">
        <v/>
      </c>
      <c r="J21" s="201"/>
      <c r="K21" s="151"/>
      <c r="L21" s="151"/>
      <c r="M21" s="199" t="str">
        <v/>
      </c>
      <c r="N21" s="237"/>
      <c r="O21" s="128"/>
    </row>
    <row r="22" spans="1:15" s="6" customFormat="1" ht="23.9" customHeight="1" x14ac:dyDescent="0.3">
      <c r="A22" s="757" t="s">
        <v>136</v>
      </c>
      <c r="B22" s="758"/>
      <c r="C22" s="758"/>
      <c r="D22" s="758"/>
      <c r="E22" s="758"/>
      <c r="F22" s="758"/>
      <c r="G22" s="758"/>
      <c r="H22" s="759"/>
      <c r="I22" s="219">
        <f>SUM(I19:I21)</f>
        <v>0</v>
      </c>
      <c r="J22" s="757" t="s">
        <v>136</v>
      </c>
      <c r="K22" s="758"/>
      <c r="L22" s="759"/>
      <c r="M22" s="219">
        <f>SUM(M19:M21)</f>
        <v>0</v>
      </c>
      <c r="N22" s="200"/>
      <c r="O22" s="128"/>
    </row>
    <row r="23" spans="1:15" s="6" customFormat="1" ht="63" customHeight="1" x14ac:dyDescent="0.3">
      <c r="A23" s="761"/>
      <c r="B23" s="761"/>
      <c r="C23" s="761"/>
      <c r="D23" s="761"/>
      <c r="E23" s="761"/>
      <c r="F23" s="761"/>
      <c r="G23" s="761"/>
      <c r="H23" s="761"/>
      <c r="I23" s="761"/>
      <c r="J23" s="761"/>
      <c r="K23" s="761"/>
      <c r="L23" s="761"/>
      <c r="M23" s="761"/>
      <c r="N23" s="761"/>
      <c r="O23" s="128"/>
    </row>
    <row r="24" spans="1:15" s="6" customFormat="1" ht="27.65" customHeight="1" x14ac:dyDescent="0.3">
      <c r="A24" s="760"/>
      <c r="B24" s="760"/>
      <c r="C24" s="760"/>
      <c r="D24" s="760"/>
      <c r="E24" s="760"/>
      <c r="F24" s="760"/>
      <c r="G24" s="760"/>
      <c r="H24" s="760"/>
      <c r="I24" s="760"/>
      <c r="J24" s="760"/>
      <c r="K24" s="760"/>
      <c r="L24" s="760"/>
      <c r="M24" s="760"/>
      <c r="N24" s="760"/>
      <c r="O24" s="128"/>
    </row>
    <row r="25" spans="1:15" ht="12.25" customHeight="1" x14ac:dyDescent="0.25">
      <c r="A25" s="680" t="s">
        <v>263</v>
      </c>
      <c r="B25" s="681"/>
      <c r="C25" s="681"/>
      <c r="D25" s="681"/>
      <c r="E25" s="679"/>
      <c r="F25" s="679"/>
      <c r="G25" s="679"/>
      <c r="H25" s="679"/>
      <c r="I25" s="679"/>
      <c r="J25" s="677" t="e" vm="3">
        <v>#VALUE!</v>
      </c>
      <c r="K25" s="677"/>
      <c r="L25" s="677"/>
      <c r="M25" s="678"/>
      <c r="N25" s="211"/>
    </row>
    <row r="26" spans="1:15" ht="12.25" customHeight="1" thickBot="1" x14ac:dyDescent="0.3">
      <c r="A26" s="682"/>
      <c r="B26" s="683"/>
      <c r="C26" s="683"/>
      <c r="D26" s="683"/>
      <c r="E26" s="684" t="s">
        <v>257</v>
      </c>
      <c r="F26" s="685"/>
      <c r="G26" s="685"/>
      <c r="H26" s="685"/>
      <c r="I26" s="685"/>
      <c r="J26" s="686" t="s">
        <v>720</v>
      </c>
      <c r="K26" s="687"/>
      <c r="L26" s="687"/>
      <c r="M26" s="687"/>
      <c r="N26" s="195"/>
    </row>
    <row r="27" spans="1:15" ht="12.25" customHeight="1" x14ac:dyDescent="0.25">
      <c r="A27" s="292"/>
      <c r="B27" s="291" t="e" vm="3">
        <v>#VALUE!</v>
      </c>
      <c r="C27" s="291" t="e" vm="3">
        <v>#VALUE!</v>
      </c>
      <c r="D27" s="213"/>
      <c r="E27" s="191" t="e" vm="3">
        <v>#VALUE!</v>
      </c>
      <c r="F27" s="150" t="e" vm="3">
        <v>#VALUE!</v>
      </c>
      <c r="G27" s="150"/>
      <c r="H27" s="150" t="e" vm="3">
        <v>#VALUE!</v>
      </c>
      <c r="I27" s="214"/>
      <c r="J27" s="215"/>
      <c r="K27" s="212"/>
      <c r="L27" s="212"/>
      <c r="M27" s="190" t="e" vm="3">
        <v>#VALUE!</v>
      </c>
      <c r="N27" s="191"/>
    </row>
    <row r="28" spans="1:15" ht="64.5" customHeight="1" x14ac:dyDescent="0.25">
      <c r="A28" s="189" t="s">
        <v>258</v>
      </c>
      <c r="B28" s="150" t="s">
        <v>551</v>
      </c>
      <c r="C28" s="150" t="s">
        <v>78</v>
      </c>
      <c r="D28" s="190" t="s">
        <v>259</v>
      </c>
      <c r="E28" s="191" t="s">
        <v>552</v>
      </c>
      <c r="F28" s="150" t="s">
        <v>831</v>
      </c>
      <c r="G28" s="150" t="s">
        <v>370</v>
      </c>
      <c r="H28" s="150" t="s">
        <v>557</v>
      </c>
      <c r="I28" s="190" t="s">
        <v>261</v>
      </c>
      <c r="J28" s="290" t="s">
        <v>554</v>
      </c>
      <c r="K28" s="34" t="s">
        <v>555</v>
      </c>
      <c r="L28" s="150" t="s">
        <v>556</v>
      </c>
      <c r="M28" s="190" t="s">
        <v>744</v>
      </c>
      <c r="N28" s="191" t="s">
        <v>260</v>
      </c>
    </row>
    <row r="29" spans="1:15" ht="23.9" customHeight="1" x14ac:dyDescent="0.25">
      <c r="A29" s="209" cm="1">
        <f t="array" ref="A29:A31">ROW()-ROW(A29:A31)-1</f>
        <v>-1</v>
      </c>
      <c r="B29" s="210"/>
      <c r="C29" s="210"/>
      <c r="D29" s="263"/>
      <c r="E29" s="216"/>
      <c r="F29" s="205"/>
      <c r="G29" s="327"/>
      <c r="H29" s="326"/>
      <c r="I29" s="217" t="str" cm="1">
        <f t="array" ref="I29:I31">IF((G29:G31&lt;&gt;"")*(H29:H31&lt;&gt;""), G29:G31 * H29:H31, "")</f>
        <v/>
      </c>
      <c r="J29" s="201"/>
      <c r="K29" s="151"/>
      <c r="L29" s="151"/>
      <c r="M29" s="217" t="str" cm="1">
        <f t="array" ref="M29:M31">IF((I29:I31&lt;&gt;"")+(J29:J31&lt;&gt;"")+(K29:K31&lt;&gt;"")+(L29:L31&lt;&gt;""), IFERROR(I29:I31*1,0) - (IFERROR(J29:J31*1,0) + IFERROR(K29:K31*1,0) + IFERROR(L29:L31*1,0)),"")</f>
        <v/>
      </c>
      <c r="N29" s="238"/>
    </row>
    <row r="30" spans="1:15" ht="23.9" customHeight="1" x14ac:dyDescent="0.25">
      <c r="A30" s="209">
        <v>-2</v>
      </c>
      <c r="B30" s="210"/>
      <c r="C30" s="210"/>
      <c r="D30" s="263"/>
      <c r="E30" s="216"/>
      <c r="F30" s="205"/>
      <c r="G30" s="327"/>
      <c r="H30" s="326"/>
      <c r="I30" s="217" t="str">
        <v/>
      </c>
      <c r="J30" s="201"/>
      <c r="K30" s="151"/>
      <c r="L30" s="151"/>
      <c r="M30" s="217" t="str">
        <v/>
      </c>
      <c r="N30" s="238"/>
    </row>
    <row r="31" spans="1:15" ht="23.9" customHeight="1" x14ac:dyDescent="0.25">
      <c r="A31" s="209">
        <v>-3</v>
      </c>
      <c r="B31" s="210"/>
      <c r="C31" s="210"/>
      <c r="D31" s="263"/>
      <c r="E31" s="216"/>
      <c r="F31" s="205"/>
      <c r="G31" s="327"/>
      <c r="H31" s="326"/>
      <c r="I31" s="217" t="str">
        <v/>
      </c>
      <c r="J31" s="201"/>
      <c r="K31" s="151"/>
      <c r="L31" s="151"/>
      <c r="M31" s="217" t="str">
        <v/>
      </c>
      <c r="N31" s="238"/>
    </row>
    <row r="32" spans="1:15" ht="23.9" customHeight="1" x14ac:dyDescent="0.25">
      <c r="A32" s="754" t="s">
        <v>136</v>
      </c>
      <c r="B32" s="755"/>
      <c r="C32" s="755"/>
      <c r="D32" s="755"/>
      <c r="E32" s="755"/>
      <c r="F32" s="755"/>
      <c r="G32" s="755"/>
      <c r="H32" s="756"/>
      <c r="I32" s="219">
        <f>SUM(I29:I31)</f>
        <v>0</v>
      </c>
      <c r="J32" s="754" t="s">
        <v>136</v>
      </c>
      <c r="K32" s="755"/>
      <c r="L32" s="756"/>
      <c r="M32" s="219">
        <f>SUM(M29:M31)</f>
        <v>0</v>
      </c>
      <c r="N32" s="218"/>
    </row>
    <row r="33" spans="1:16" ht="9.65" customHeight="1" x14ac:dyDescent="0.25">
      <c r="A33" s="753"/>
      <c r="B33" s="753"/>
      <c r="C33" s="753"/>
      <c r="D33" s="753"/>
      <c r="E33" s="753"/>
      <c r="F33" s="753"/>
      <c r="G33" s="753"/>
      <c r="H33" s="753"/>
      <c r="I33" s="753"/>
      <c r="J33" s="753"/>
      <c r="K33" s="753"/>
      <c r="L33" s="753"/>
      <c r="M33" s="753"/>
      <c r="N33" s="753"/>
    </row>
    <row r="34" spans="1:16" ht="22.4" customHeight="1" x14ac:dyDescent="0.25">
      <c r="A34" s="666" t="s">
        <v>9</v>
      </c>
      <c r="B34" s="666"/>
      <c r="C34" s="667"/>
      <c r="D34" s="668"/>
      <c r="E34" s="669"/>
      <c r="F34" s="670"/>
      <c r="G34" s="740" t="s">
        <v>558</v>
      </c>
      <c r="H34" s="741"/>
      <c r="I34" s="741"/>
      <c r="J34" s="741"/>
      <c r="K34" s="741"/>
      <c r="L34" s="741"/>
      <c r="M34" s="741"/>
      <c r="N34" s="741"/>
    </row>
    <row r="35" spans="1:16" ht="7.4" customHeight="1" x14ac:dyDescent="0.25">
      <c r="A35" s="666"/>
      <c r="B35" s="666"/>
      <c r="C35" s="666"/>
      <c r="D35" s="666"/>
      <c r="E35" s="666"/>
      <c r="F35" s="666"/>
      <c r="G35" s="666"/>
      <c r="H35" s="666"/>
      <c r="I35" s="666"/>
      <c r="J35" s="666"/>
      <c r="K35" s="666"/>
      <c r="L35" s="666"/>
      <c r="M35" s="666"/>
      <c r="N35" s="666"/>
    </row>
    <row r="36" spans="1:16" s="9" customFormat="1" ht="23.9" customHeight="1" x14ac:dyDescent="0.35">
      <c r="A36" s="671" t="s">
        <v>665</v>
      </c>
      <c r="B36" s="672"/>
      <c r="C36" s="672"/>
      <c r="D36" s="672"/>
      <c r="E36" s="672"/>
      <c r="F36" s="672"/>
      <c r="G36" s="672"/>
      <c r="H36" s="672"/>
      <c r="I36" s="673"/>
      <c r="J36" s="673"/>
      <c r="K36" s="673"/>
      <c r="L36" s="673"/>
      <c r="M36" s="673"/>
      <c r="N36" s="673"/>
    </row>
    <row r="37" spans="1:16" s="9" customFormat="1" ht="26.15" customHeight="1" thickBot="1" x14ac:dyDescent="0.4">
      <c r="A37" s="674" t="s">
        <v>262</v>
      </c>
      <c r="B37" s="675"/>
      <c r="C37" s="675"/>
      <c r="D37" s="675"/>
      <c r="E37" s="675"/>
      <c r="F37" s="675"/>
      <c r="G37" s="675"/>
      <c r="H37" s="675"/>
      <c r="I37" s="675"/>
      <c r="J37" s="675"/>
      <c r="K37" s="675"/>
      <c r="L37" s="675"/>
      <c r="M37" s="675"/>
      <c r="N37" s="676"/>
    </row>
    <row r="38" spans="1:16" s="9" customFormat="1" ht="24" customHeight="1" x14ac:dyDescent="0.35">
      <c r="A38" s="663" t="s">
        <v>259</v>
      </c>
      <c r="B38" s="664"/>
      <c r="C38" s="665"/>
      <c r="D38" s="660" t="s">
        <v>844</v>
      </c>
      <c r="E38" s="662"/>
      <c r="F38" s="661"/>
      <c r="G38" s="660" t="s">
        <v>845</v>
      </c>
      <c r="H38" s="662"/>
      <c r="I38" s="661"/>
      <c r="J38" s="660" t="s">
        <v>747</v>
      </c>
      <c r="K38" s="662"/>
      <c r="L38" s="661"/>
      <c r="M38" s="660" t="s">
        <v>136</v>
      </c>
      <c r="N38" s="661"/>
    </row>
    <row r="39" spans="1:16" s="9" customFormat="1" ht="15.75" customHeight="1" x14ac:dyDescent="0.35">
      <c r="A39" s="713" t="str">
        <f>RefMenu!B18</f>
        <v>Analyse diagnostique</v>
      </c>
      <c r="B39" s="714"/>
      <c r="C39" s="715"/>
      <c r="D39" s="692">
        <f>SUMIF(D19:D21,$A39,J19:J21)+SUMIF(D19:D21,$A39,L19:L21)*N(Données_Projet!D24)+SUMIF(D29:D31,$A39,J29:J31)+SUMIF(D29:D31,$A39,L29:L31)*N(Données_Projet!D24)</f>
        <v>0</v>
      </c>
      <c r="E39" s="693"/>
      <c r="F39" s="694"/>
      <c r="G39" s="692">
        <f>SUMIF(D19:D21,$A39,K19:K21)+SUMIF(D19:D21,$A39,L19:L21)*N(Données_Projet!D25)+SUMIF(D29:D31,$A39,K29:K31)+SUMIF(D29:D31,$A39,L29:L31)*N(Données_Projet!D25)</f>
        <v>0</v>
      </c>
      <c r="H39" s="693"/>
      <c r="I39" s="694"/>
      <c r="J39" s="695">
        <f>SUMIF(D19:D21,$A39,M19:M21)+SUMIF(D29:D31,$A39,M29:M31)</f>
        <v>0</v>
      </c>
      <c r="K39" s="696"/>
      <c r="L39" s="697"/>
      <c r="M39" s="695">
        <f>SUM(D39:L39)</f>
        <v>0</v>
      </c>
      <c r="N39" s="697"/>
    </row>
    <row r="40" spans="1:16" s="9" customFormat="1" ht="15.65" customHeight="1" x14ac:dyDescent="0.35">
      <c r="A40" s="713" t="str">
        <f>RefMenu!B19</f>
        <v>Implantation du SGE</v>
      </c>
      <c r="B40" s="714"/>
      <c r="C40" s="715"/>
      <c r="D40" s="692">
        <f>SUMIF(D19:D21,$A40,J19:J21)+SUMIF(D19:D21,$A40,L19:L21)*N(Données_Projet!D24)+SUMIF(D29:D31,$A40,J29:J31)+SUMIF(D29:D31,$A40,L29:L31)*N(Données_Projet!D24)</f>
        <v>0</v>
      </c>
      <c r="E40" s="693"/>
      <c r="F40" s="694"/>
      <c r="G40" s="692">
        <f>SUMIF(D19:D21,$A40,K19:K21)+SUMIF(D19:D21,$A40,L19:L21)*N(Données_Projet!D25)+SUMIF(D29:D31,$A40,K29:K31)+SUMIF(D29:D31,$A40,L29:L31)*N(Données_Projet!D25)</f>
        <v>0</v>
      </c>
      <c r="H40" s="693"/>
      <c r="I40" s="694"/>
      <c r="J40" s="695">
        <f>SUMIF(D19:D21,$A40,M19:M21)+SUMIF(D29:D31,$A40,M29:M31)</f>
        <v>0</v>
      </c>
      <c r="K40" s="696"/>
      <c r="L40" s="697"/>
      <c r="M40" s="695">
        <f t="shared" ref="M40:M43" si="0">SUM(D40:L40)</f>
        <v>0</v>
      </c>
      <c r="N40" s="697"/>
    </row>
    <row r="41" spans="1:16" s="9" customFormat="1" ht="19.399999999999999" customHeight="1" x14ac:dyDescent="0.35">
      <c r="A41" s="713" t="str">
        <f>RefMenu!B20</f>
        <v>Implantation du SIGE</v>
      </c>
      <c r="B41" s="714"/>
      <c r="C41" s="715"/>
      <c r="D41" s="692">
        <f>SUMIF(D19:D21,$A41,J19:J21)+SUMIF(D19:D21,$A41,L19:L21)*N(Données_Projet!D24)+SUMIF(D29:D31,$A41,J29:J31)+SUMIF(D29:D31,$A41,L29:L31)*N(Données_Projet!D24)</f>
        <v>0</v>
      </c>
      <c r="E41" s="693"/>
      <c r="F41" s="694"/>
      <c r="G41" s="692">
        <f>SUMIF(D19:D21,$A41,K19:K21)+SUMIF(D19:D21,$A41,L19:L21)*N(Données_Projet!D25)+SUMIF(D29:D31,$A41,K29:K31)+SUMIF(D29:D31,$A41,L29:L31)*N(Données_Projet!D25)</f>
        <v>0</v>
      </c>
      <c r="H41" s="693"/>
      <c r="I41" s="694"/>
      <c r="J41" s="695">
        <f>SUMIF(D19:D21,$A41,M19:M21)+SUMIF(D29:D31,$A41,M29:M31)</f>
        <v>0</v>
      </c>
      <c r="K41" s="696"/>
      <c r="L41" s="697"/>
      <c r="M41" s="695">
        <f t="shared" si="0"/>
        <v>0</v>
      </c>
      <c r="N41" s="697"/>
    </row>
    <row r="42" spans="1:16" s="9" customFormat="1" ht="19.399999999999999" customHeight="1" x14ac:dyDescent="0.35">
      <c r="A42" s="689" t="str">
        <f>RefMenu!B21</f>
        <v>Consultant de l'énergie</v>
      </c>
      <c r="B42" s="690"/>
      <c r="C42" s="691"/>
      <c r="D42" s="692">
        <f>SUMIF(D19:D21,$A42,J19:J21)+SUMIF(D19:D21,$A42,L19:L21)*N(Données_Projet!D24)+SUMIF(D29:D31,$A42,J29:J31)+SUMIF(D29:D31,$A42,L29:L31)*N(Données_Projet!D24)</f>
        <v>0</v>
      </c>
      <c r="E42" s="693"/>
      <c r="F42" s="694"/>
      <c r="G42" s="692">
        <f>SUMIF(D19:D21,$A42,K19:K21)+SUMIF(D19:D21,$A42,L19:L21)*N(Données_Projet!D25)+SUMIF(D29:D31,$A42,K29:K31)+SUMIF(D29:D31,$A42,L29:L31)*N(Données_Projet!D25)</f>
        <v>0</v>
      </c>
      <c r="H42" s="693"/>
      <c r="I42" s="694"/>
      <c r="J42" s="695">
        <f>SUMIF(D19:D21,$A42,M19:M21)+SUMIF(D29:D31,$A42,M29:M31)</f>
        <v>0</v>
      </c>
      <c r="K42" s="696"/>
      <c r="L42" s="697"/>
      <c r="M42" s="695">
        <f>SUM(D42:L42)</f>
        <v>0</v>
      </c>
      <c r="N42" s="697"/>
    </row>
    <row r="43" spans="1:16" s="9" customFormat="1" ht="19.399999999999999" customHeight="1" x14ac:dyDescent="0.35">
      <c r="A43" s="710" t="str">
        <f>RefMenu!B22</f>
        <v>Mesurage et vérification</v>
      </c>
      <c r="B43" s="711"/>
      <c r="C43" s="712"/>
      <c r="D43" s="707">
        <f>SUMIF(D19:D21,$A43,J19:J21)+SUMIF(D19:D21,$A43,L19:L21)*N(Données_Projet!D24)+SUMIF(D29:D31,$A43,J29:J31)+SUMIF(D29:D31,$A43,L29:L31)*N(Données_Projet!D24)</f>
        <v>0</v>
      </c>
      <c r="E43" s="708"/>
      <c r="F43" s="709"/>
      <c r="G43" s="707">
        <f>SUMIF(D19:D21,$A43,K19:K21)+SUMIF(D19:D21,$A43,L19:L21)*N(Données_Projet!D25)+SUMIF(D29:D31,$A43,K29:K31)+SUMIF(D29:D31,$A43,L29:L31)*N(Données_Projet!D25)</f>
        <v>0</v>
      </c>
      <c r="H43" s="708"/>
      <c r="I43" s="709"/>
      <c r="J43" s="704">
        <f>SUMIF(D19:D21,$A43,M19:M21)+SUMIF(D29:D31,$A43,M29:M31)</f>
        <v>0</v>
      </c>
      <c r="K43" s="706"/>
      <c r="L43" s="705"/>
      <c r="M43" s="704">
        <f t="shared" si="0"/>
        <v>0</v>
      </c>
      <c r="N43" s="705"/>
    </row>
    <row r="44" spans="1:16" s="9" customFormat="1" ht="19.399999999999999" customHeight="1" x14ac:dyDescent="0.35">
      <c r="A44" s="701" t="s">
        <v>136</v>
      </c>
      <c r="B44" s="702"/>
      <c r="C44" s="703"/>
      <c r="D44" s="698">
        <f>SUM(D39:F43)</f>
        <v>0</v>
      </c>
      <c r="E44" s="700"/>
      <c r="F44" s="699"/>
      <c r="G44" s="698">
        <f t="shared" ref="G44" si="1">SUM(G39:I43)</f>
        <v>0</v>
      </c>
      <c r="H44" s="700"/>
      <c r="I44" s="699"/>
      <c r="J44" s="698">
        <f>SUM(J39:L43)</f>
        <v>0</v>
      </c>
      <c r="K44" s="700"/>
      <c r="L44" s="699"/>
      <c r="M44" s="698">
        <f>SUM(M39:N43)</f>
        <v>0</v>
      </c>
      <c r="N44" s="699"/>
    </row>
    <row r="45" spans="1:16" s="9" customFormat="1" ht="19.399999999999999" customHeight="1" x14ac:dyDescent="0.35">
      <c r="A45" s="688" t="s">
        <v>861</v>
      </c>
      <c r="B45" s="688"/>
      <c r="C45" s="688"/>
      <c r="D45" s="688"/>
      <c r="E45" s="688"/>
      <c r="F45" s="688"/>
      <c r="G45" s="688"/>
      <c r="H45" s="688"/>
      <c r="I45" s="688"/>
      <c r="J45" s="688"/>
      <c r="K45" s="688"/>
      <c r="L45" s="688"/>
      <c r="M45" s="688"/>
      <c r="N45" s="688"/>
    </row>
    <row r="46" spans="1:16" s="9" customFormat="1" ht="19.399999999999999" customHeight="1" x14ac:dyDescent="0.3">
      <c r="A46" s="6"/>
      <c r="B46" s="7"/>
      <c r="C46" s="7"/>
      <c r="D46" s="8"/>
      <c r="E46" s="8"/>
      <c r="F46" s="10"/>
      <c r="G46" s="10"/>
      <c r="H46" s="7"/>
      <c r="I46" s="7"/>
      <c r="J46" s="7"/>
      <c r="K46" s="7"/>
      <c r="L46" s="7"/>
      <c r="M46" s="7"/>
      <c r="N46" s="8"/>
    </row>
    <row r="47" spans="1:16" s="9" customFormat="1" ht="17.5" customHeight="1" x14ac:dyDescent="0.3">
      <c r="A47" s="6"/>
      <c r="B47" s="7"/>
      <c r="C47" s="7"/>
      <c r="D47" s="8"/>
      <c r="E47" s="8"/>
      <c r="F47" s="10"/>
      <c r="G47" s="10"/>
      <c r="H47" s="7"/>
      <c r="I47" s="7"/>
      <c r="J47" s="7"/>
      <c r="K47" s="7"/>
      <c r="L47" s="7"/>
      <c r="M47" s="7"/>
      <c r="N47" s="8"/>
    </row>
    <row r="48" spans="1:16" s="9" customFormat="1" ht="23.9" customHeight="1" x14ac:dyDescent="0.3">
      <c r="A48" s="6"/>
      <c r="B48" s="7"/>
      <c r="C48" s="7"/>
      <c r="D48" s="8"/>
      <c r="E48" s="8"/>
      <c r="F48" s="10"/>
      <c r="G48" s="10"/>
      <c r="H48" s="7"/>
      <c r="I48" s="7"/>
      <c r="J48" s="7"/>
      <c r="K48" s="7"/>
      <c r="L48" s="7"/>
      <c r="M48" s="7"/>
      <c r="N48" s="8"/>
      <c r="P48" s="14"/>
    </row>
    <row r="49" spans="1:16" s="9" customFormat="1" ht="19.5" customHeight="1" x14ac:dyDescent="0.3">
      <c r="A49" s="6"/>
      <c r="B49" s="7"/>
      <c r="C49" s="7"/>
      <c r="D49" s="8"/>
      <c r="E49" s="8"/>
      <c r="F49" s="10"/>
      <c r="G49" s="10"/>
      <c r="H49" s="7"/>
      <c r="I49" s="7"/>
      <c r="J49" s="7"/>
      <c r="K49" s="7"/>
      <c r="L49" s="7"/>
      <c r="M49" s="7"/>
      <c r="N49" s="8"/>
      <c r="P49" s="14"/>
    </row>
    <row r="50" spans="1:16" s="9" customFormat="1" ht="19.5" customHeight="1" x14ac:dyDescent="0.3">
      <c r="A50" s="6"/>
      <c r="B50" s="7"/>
      <c r="C50" s="7"/>
      <c r="D50" s="8"/>
      <c r="E50" s="8"/>
      <c r="F50" s="10"/>
      <c r="G50" s="10"/>
      <c r="H50" s="7"/>
      <c r="I50" s="7"/>
      <c r="J50" s="7"/>
      <c r="K50" s="7"/>
      <c r="L50" s="7"/>
      <c r="M50" s="7"/>
      <c r="N50" s="8"/>
      <c r="P50" s="14"/>
    </row>
    <row r="51" spans="1:16" s="9" customFormat="1" ht="19.5" customHeight="1" x14ac:dyDescent="0.3">
      <c r="A51" s="6"/>
      <c r="B51" s="7"/>
      <c r="C51" s="7"/>
      <c r="D51" s="8"/>
      <c r="E51" s="8"/>
      <c r="F51" s="10"/>
      <c r="G51" s="10"/>
      <c r="H51" s="7"/>
      <c r="I51" s="7"/>
      <c r="J51" s="7"/>
      <c r="K51" s="7"/>
      <c r="L51" s="7"/>
      <c r="M51" s="7"/>
      <c r="N51" s="8"/>
      <c r="P51" s="14"/>
    </row>
  </sheetData>
  <sheetProtection password="E9A8" sheet="1" formatRows="0" insertRows="0"/>
  <mergeCells count="88">
    <mergeCell ref="A5:F5"/>
    <mergeCell ref="A6:F6"/>
    <mergeCell ref="J7:L7"/>
    <mergeCell ref="M7:N8"/>
    <mergeCell ref="G5:I5"/>
    <mergeCell ref="J5:L5"/>
    <mergeCell ref="M5:N6"/>
    <mergeCell ref="G6:I6"/>
    <mergeCell ref="J6:L6"/>
    <mergeCell ref="J8:L8"/>
    <mergeCell ref="G7:I7"/>
    <mergeCell ref="G8:I8"/>
    <mergeCell ref="A7:F7"/>
    <mergeCell ref="A8:F8"/>
    <mergeCell ref="A1:N1"/>
    <mergeCell ref="A2:D2"/>
    <mergeCell ref="E2:N2"/>
    <mergeCell ref="A3:N3"/>
    <mergeCell ref="A4:N4"/>
    <mergeCell ref="A9:N9"/>
    <mergeCell ref="A10:I12"/>
    <mergeCell ref="J10:J12"/>
    <mergeCell ref="K10:N10"/>
    <mergeCell ref="K11:L11"/>
    <mergeCell ref="M11:N11"/>
    <mergeCell ref="K12:L12"/>
    <mergeCell ref="M12:N12"/>
    <mergeCell ref="A13:N13"/>
    <mergeCell ref="A14:N14"/>
    <mergeCell ref="A15:D16"/>
    <mergeCell ref="E15:I15"/>
    <mergeCell ref="J15:M15"/>
    <mergeCell ref="E16:I16"/>
    <mergeCell ref="J16:M16"/>
    <mergeCell ref="A22:H22"/>
    <mergeCell ref="J22:L22"/>
    <mergeCell ref="A23:N23"/>
    <mergeCell ref="A24:N24"/>
    <mergeCell ref="A25:D26"/>
    <mergeCell ref="E25:I25"/>
    <mergeCell ref="J25:M25"/>
    <mergeCell ref="E26:I26"/>
    <mergeCell ref="J26:M26"/>
    <mergeCell ref="A32:H32"/>
    <mergeCell ref="J32:L32"/>
    <mergeCell ref="A33:N33"/>
    <mergeCell ref="A34:C34"/>
    <mergeCell ref="D34:F34"/>
    <mergeCell ref="G34:N34"/>
    <mergeCell ref="A35:N35"/>
    <mergeCell ref="A36:N36"/>
    <mergeCell ref="A37:N37"/>
    <mergeCell ref="A38:C38"/>
    <mergeCell ref="D38:F38"/>
    <mergeCell ref="G38:I38"/>
    <mergeCell ref="J38:L38"/>
    <mergeCell ref="M38:N38"/>
    <mergeCell ref="A40:C40"/>
    <mergeCell ref="D40:F40"/>
    <mergeCell ref="G40:I40"/>
    <mergeCell ref="J40:L40"/>
    <mergeCell ref="M40:N40"/>
    <mergeCell ref="A39:C39"/>
    <mergeCell ref="D39:F39"/>
    <mergeCell ref="G39:I39"/>
    <mergeCell ref="J39:L39"/>
    <mergeCell ref="M39:N39"/>
    <mergeCell ref="A42:C42"/>
    <mergeCell ref="D42:F42"/>
    <mergeCell ref="G42:I42"/>
    <mergeCell ref="J42:L42"/>
    <mergeCell ref="M42:N42"/>
    <mergeCell ref="A41:C41"/>
    <mergeCell ref="D41:F41"/>
    <mergeCell ref="G41:I41"/>
    <mergeCell ref="J41:L41"/>
    <mergeCell ref="M41:N41"/>
    <mergeCell ref="A45:N45"/>
    <mergeCell ref="A43:C43"/>
    <mergeCell ref="D43:F43"/>
    <mergeCell ref="G43:I43"/>
    <mergeCell ref="J43:L43"/>
    <mergeCell ref="M43:N43"/>
    <mergeCell ref="A44:C44"/>
    <mergeCell ref="D44:F44"/>
    <mergeCell ref="G44:I44"/>
    <mergeCell ref="J44:L44"/>
    <mergeCell ref="M44:N44"/>
  </mergeCells>
  <conditionalFormatting sqref="B19:C21 E19:H21 B29:C31 E29:H31 N29:N31">
    <cfRule type="expression" dxfId="167" priority="6">
      <formula>B19=""</formula>
    </cfRule>
  </conditionalFormatting>
  <conditionalFormatting sqref="D19:D21 D29:D31">
    <cfRule type="expression" dxfId="166" priority="1">
      <formula>AND(G19="",H19="",J19="",K19="",L19="")</formula>
    </cfRule>
    <cfRule type="expression" dxfId="165" priority="14">
      <formula>AND(I19&lt;&gt;0,D19="")</formula>
    </cfRule>
  </conditionalFormatting>
  <conditionalFormatting sqref="D34:F34">
    <cfRule type="expression" dxfId="164" priority="17">
      <formula>$D$34 =""</formula>
    </cfRule>
  </conditionalFormatting>
  <conditionalFormatting sqref="F19:F21">
    <cfRule type="containsBlanks" priority="18" stopIfTrue="1">
      <formula>LEN(TRIM(F19))=0</formula>
    </cfRule>
    <cfRule type="cellIs" dxfId="163" priority="19" operator="greaterThan">
      <formula>$M$12</formula>
    </cfRule>
    <cfRule type="cellIs" dxfId="162" priority="20" operator="lessThan">
      <formula>$K$12</formula>
    </cfRule>
  </conditionalFormatting>
  <conditionalFormatting sqref="F29:F31">
    <cfRule type="containsBlanks" priority="7" stopIfTrue="1">
      <formula>LEN(TRIM(F29))=0</formula>
    </cfRule>
    <cfRule type="cellIs" dxfId="161" priority="8" operator="greaterThan">
      <formula>$M$12</formula>
    </cfRule>
    <cfRule type="cellIs" dxfId="160" priority="12" operator="lessThan">
      <formula>$K$12</formula>
    </cfRule>
  </conditionalFormatting>
  <conditionalFormatting sqref="G19:M21 G29:M31 I22 M22 I32 M32 D39:N44">
    <cfRule type="cellIs" dxfId="159" priority="15" operator="lessThan">
      <formula>0</formula>
    </cfRule>
  </conditionalFormatting>
  <conditionalFormatting sqref="J18:J19 K19:L19 J20:L21 J29:L31 N19:N21">
    <cfRule type="containsBlanks" dxfId="158" priority="16">
      <formula>LEN(TRIM(J18))=0</formula>
    </cfRule>
  </conditionalFormatting>
  <conditionalFormatting sqref="J28:K28">
    <cfRule type="containsBlanks" dxfId="157" priority="9">
      <formula>LEN(TRIM(J28))=0</formula>
    </cfRule>
  </conditionalFormatting>
  <conditionalFormatting sqref="K18">
    <cfRule type="containsBlanks" dxfId="156" priority="11">
      <formula>LEN(TRIM(K18))=0</formula>
    </cfRule>
  </conditionalFormatting>
  <conditionalFormatting sqref="M12">
    <cfRule type="expression" dxfId="155" priority="2">
      <formula>M12=""</formula>
    </cfRule>
    <cfRule type="containsBlanks" priority="3" stopIfTrue="1">
      <formula>LEN(TRIM(M12))=0</formula>
    </cfRule>
    <cfRule type="cellIs" dxfId="154" priority="4" operator="greaterThan">
      <formula>$M$7</formula>
    </cfRule>
    <cfRule type="cellIs" dxfId="153" priority="5" operator="lessThan">
      <formula>$K$12</formula>
    </cfRule>
  </conditionalFormatting>
  <conditionalFormatting sqref="M19:M21 M29:M31">
    <cfRule type="cellIs" dxfId="152" priority="13" operator="equal">
      <formula>0</formula>
    </cfRule>
  </conditionalFormatting>
  <dataValidations count="13">
    <dataValidation showInputMessage="1" showErrorMessage="1" sqref="I19" xr:uid="{D893A334-02C8-47A0-9C01-7FAEAD93C124}"/>
    <dataValidation allowBlank="1" showInputMessage="1" showErrorMessage="1" promptTitle="Note :" prompt="Coûts relatifs au SGE pour d'autres sources d'énergies ou qui non pas relatif au SGE." sqref="N17 N27" xr:uid="{DC129606-B0F8-4BE0-944B-33FBA50F6CF2}"/>
    <dataValidation showInputMessage="1" showErrorMessage="1" promptTitle="Note :" prompt="Le taux horaire ($ CA) est le taux officiel déterminé par le contrôleur financier de l'organisation.  Le coût unitaire est le coût par item réquisitionné." sqref="H27" xr:uid="{71274F67-708C-41FD-A723-5C04EB10FDCD}"/>
    <dataValidation allowBlank="1" showInputMessage="1" showErrorMessage="1" promptTitle="Note :" prompt="Si la facture est en dollars canadiens, inscrire 1._x000a_Si la facture n'est pas en dollars canadiens, indiquer le taux de change de la Banque du Canada à la date de la facture en $ CA / devise." sqref="H17" xr:uid="{9C56DEC9-3A59-4D75-8667-32F408B9F290}"/>
    <dataValidation allowBlank="1" showInputMessage="1" showErrorMessage="1" promptTitle="Note :" prompt="Montant indiqué dans la facture. Si la devise n'est pas en dollars canadiens, indiquer le taux de change dans la colonne à cet effet et indiquer la devise dans la colonne commentaires." sqref="G17" xr:uid="{8A345487-D1C0-43B2-A12E-F748D210FB1B}"/>
    <dataValidation allowBlank="1" showInputMessage="1" showErrorMessage="1" promptTitle="Note :" prompt="Dates de début et de fin des travaux ou date de réquisition interne" sqref="F27" xr:uid="{665C5408-6F80-4FB0-B027-CE4B577F7CA1}"/>
    <dataValidation allowBlank="1" showInputMessage="1" showErrorMessage="1" promptTitle="Note :" prompt="Numéro du bon de travail ou de réquisition interne" sqref="E27" xr:uid="{95C98ED5-CA15-4EF0-BD1C-E0CFD3C86C9B}"/>
    <dataValidation allowBlank="1" showInputMessage="1" showErrorMessage="1" promptTitle="Note :" prompt="Description des travaux réalisés ou des équipements réquisitionnés" sqref="C27" xr:uid="{F7F16996-C43E-4075-990F-67A55995712B}"/>
    <dataValidation allowBlank="1" showInputMessage="1" showErrorMessage="1" promptTitle="Note :" prompt="Nom et fonction de l'employé.  S'il s'agit plutôt d'une réquisition interne, détailler le type d'équipement concerné." sqref="B27" xr:uid="{B8BA7821-0017-4EC3-85F9-B1FF7EE1A4C7}"/>
    <dataValidation allowBlank="1" showInputMessage="1" showErrorMessage="1" promptTitle="Note :" prompt="Séparer le coût total (colonne I) en coût concernant l'électricité uniquement (J), coût concernant le gaz naturel uniquement (K) et coût commun à l'électricité et au gaz naturel (L).  Tout coût résiduel apparaîtra dans coût non-admisssible (colonne M)." sqref="J15:M15 J25:M25" xr:uid="{3EE15DD1-ECAF-4219-90F9-29725704B8E5}"/>
    <dataValidation allowBlank="1" showInputMessage="1" showErrorMessage="1" promptTitle="Note :" prompt="Coût relatif au SGE concernant des sources d'énergie autres que l'électricité ou le gaz naturel ou coût ne concernant pas le SGE." sqref="M27 M17" xr:uid="{C8A0DEFE-D025-4478-88FD-A26C26B49C1D}"/>
    <dataValidation type="custom" allowBlank="1" showInputMessage="1" showErrorMessage="1" sqref="G19:H21 G29:H31" xr:uid="{7AF7F1C1-2198-4FF2-94ED-94E50B72E5A0}">
      <formula1>ISNUMBER(G19:H21)</formula1>
    </dataValidation>
    <dataValidation type="custom" allowBlank="1" showInputMessage="1" showErrorMessage="1" sqref="J19:L21 J29:L31" xr:uid="{0B422413-F254-494F-A326-133A7B2A7AAE}">
      <formula1>ISNUMBER(J19:L21)</formula1>
    </dataValidation>
  </dataValidations>
  <pageMargins left="0.511811023622047" right="0.511811023622047" top="0.19685039370078741" bottom="0.511811023622047" header="0.31496062992126" footer="0.31496062992126"/>
  <pageSetup paperSize="5" fitToHeight="0" orientation="landscape" r:id="rId1"/>
  <headerFooter>
    <oddFooter>&amp;L&amp;"Arial,Normal"&amp;6Mois 39 : Rapport de dépenses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F27F505-6334-4202-B2A2-D822053025D3}">
          <x14:formula1>
            <xm:f>RefMenu!$B$18:$B$22</xm:f>
          </x14:formula1>
          <xm:sqref>D19:D21</xm:sqref>
        </x14:dataValidation>
        <x14:dataValidation type="list" allowBlank="1" showInputMessage="1" showErrorMessage="1" xr:uid="{4429E338-49BC-454F-9413-0FBA9C909B3B}">
          <x14:formula1>
            <xm:f>RefMenu!$C$12:$C$15</xm:f>
          </x14:formula1>
          <xm:sqref>D29:D31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C587E-BA75-4B65-9EE6-AE7AB55E6756}">
  <sheetPr>
    <tabColor rgb="FFE49EDD"/>
    <pageSetUpPr fitToPage="1"/>
  </sheetPr>
  <dimension ref="A1:I222"/>
  <sheetViews>
    <sheetView showGridLines="0" view="pageLayout" zoomScaleNormal="40" workbookViewId="0">
      <selection activeCell="C23" sqref="C23:D23"/>
    </sheetView>
  </sheetViews>
  <sheetFormatPr baseColWidth="10" defaultColWidth="11.54296875" defaultRowHeight="14.5" x14ac:dyDescent="0.35"/>
  <cols>
    <col min="1" max="1" width="3.54296875" style="85" customWidth="1"/>
    <col min="2" max="2" width="28.81640625" customWidth="1"/>
    <col min="3" max="3" width="36.1796875" customWidth="1"/>
    <col min="4" max="4" width="29.81640625" customWidth="1"/>
    <col min="5" max="6" width="19" customWidth="1"/>
    <col min="7" max="7" width="9.54296875" customWidth="1"/>
    <col min="8" max="8" width="9.81640625" customWidth="1"/>
    <col min="9" max="9" width="9.453125" customWidth="1"/>
  </cols>
  <sheetData>
    <row r="1" spans="1:9" x14ac:dyDescent="0.35">
      <c r="A1" s="1010"/>
      <c r="B1" s="1010"/>
      <c r="C1" s="1010"/>
      <c r="D1" s="1010"/>
      <c r="E1" s="1010"/>
      <c r="F1" s="1010"/>
      <c r="G1" s="1010"/>
      <c r="H1" s="1010"/>
      <c r="I1" s="1010"/>
    </row>
    <row r="2" spans="1:9" ht="29.15" customHeight="1" x14ac:dyDescent="0.35">
      <c r="A2" s="1010" t="e" vm="1">
        <v>#VALUE!</v>
      </c>
      <c r="B2" s="1010"/>
      <c r="C2" s="1010"/>
      <c r="D2" s="459" t="s">
        <v>883</v>
      </c>
      <c r="E2" s="460"/>
      <c r="F2" s="460"/>
      <c r="G2" s="460"/>
      <c r="H2" s="460"/>
      <c r="I2" s="460"/>
    </row>
    <row r="3" spans="1:9" x14ac:dyDescent="0.35">
      <c r="A3" s="1010"/>
      <c r="B3" s="1010"/>
      <c r="C3" s="1010"/>
      <c r="D3" s="1010"/>
      <c r="E3" s="1010"/>
      <c r="F3" s="1010"/>
      <c r="G3" s="1010"/>
      <c r="H3" s="1010"/>
      <c r="I3" s="1010"/>
    </row>
    <row r="4" spans="1:9" ht="22.4" customHeight="1" thickBot="1" x14ac:dyDescent="0.4">
      <c r="A4" s="481" t="s">
        <v>248</v>
      </c>
      <c r="B4" s="481"/>
      <c r="C4" s="481"/>
      <c r="D4" s="481"/>
      <c r="E4" s="481"/>
      <c r="F4" s="481"/>
      <c r="G4" s="481"/>
      <c r="H4" s="481"/>
      <c r="I4" s="481"/>
    </row>
    <row r="5" spans="1:9" ht="12.25" customHeight="1" x14ac:dyDescent="0.35">
      <c r="A5" s="514" t="s">
        <v>249</v>
      </c>
      <c r="B5" s="515"/>
      <c r="C5" s="516"/>
      <c r="D5" s="167" t="s">
        <v>250</v>
      </c>
      <c r="E5" s="542" t="s">
        <v>692</v>
      </c>
      <c r="F5" s="543"/>
      <c r="G5" s="508" t="s">
        <v>872</v>
      </c>
      <c r="H5" s="509"/>
      <c r="I5" s="510"/>
    </row>
    <row r="6" spans="1:9" ht="19.399999999999999" customHeight="1" x14ac:dyDescent="0.35">
      <c r="A6" s="467">
        <f xml:space="preserve"> NomEntreprise</f>
        <v>0</v>
      </c>
      <c r="B6" s="468"/>
      <c r="C6" s="469"/>
      <c r="D6" s="182">
        <f xml:space="preserve"> NEQ</f>
        <v>0</v>
      </c>
      <c r="E6" s="538">
        <f xml:space="preserve"> NoProjetHQ</f>
        <v>0</v>
      </c>
      <c r="F6" s="539"/>
      <c r="G6" s="511"/>
      <c r="H6" s="512"/>
      <c r="I6" s="513"/>
    </row>
    <row r="7" spans="1:9" ht="12.25" customHeight="1" x14ac:dyDescent="0.35">
      <c r="A7" s="505" t="s">
        <v>251</v>
      </c>
      <c r="B7" s="506"/>
      <c r="C7" s="507"/>
      <c r="D7" s="168" t="s">
        <v>255</v>
      </c>
      <c r="E7" s="502" t="s">
        <v>693</v>
      </c>
      <c r="F7" s="503"/>
      <c r="G7" s="601" t="str">
        <f>IF(DateDemarrage&lt;&gt;0, EDATE(DateDemarrage, 51), "")</f>
        <v/>
      </c>
      <c r="H7" s="770"/>
      <c r="I7" s="602"/>
    </row>
    <row r="8" spans="1:9" ht="19.399999999999999" customHeight="1" x14ac:dyDescent="0.35">
      <c r="A8" s="467">
        <f xml:space="preserve"> NomUsine</f>
        <v>0</v>
      </c>
      <c r="B8" s="468"/>
      <c r="C8" s="469"/>
      <c r="D8" s="183">
        <f xml:space="preserve"> DateDemarrage</f>
        <v>0</v>
      </c>
      <c r="E8" s="452">
        <f xml:space="preserve"> NoProjetEnergir</f>
        <v>0</v>
      </c>
      <c r="F8" s="504"/>
      <c r="G8" s="603"/>
      <c r="H8" s="771"/>
      <c r="I8" s="604"/>
    </row>
    <row r="9" spans="1:9" ht="7.4" customHeight="1" x14ac:dyDescent="0.35">
      <c r="A9" s="789"/>
      <c r="B9" s="789"/>
      <c r="C9" s="789"/>
      <c r="D9" s="789"/>
      <c r="E9" s="789"/>
      <c r="F9" s="789"/>
      <c r="G9" s="789"/>
      <c r="H9" s="789"/>
      <c r="I9" s="789"/>
    </row>
    <row r="10" spans="1:9" ht="22.5" customHeight="1" x14ac:dyDescent="0.35">
      <c r="A10" s="764" t="s">
        <v>477</v>
      </c>
      <c r="B10" s="765"/>
      <c r="C10" s="765"/>
      <c r="D10" s="766"/>
      <c r="E10" s="607"/>
      <c r="F10" s="608"/>
      <c r="G10" s="935"/>
      <c r="H10" s="935"/>
      <c r="I10" s="935"/>
    </row>
    <row r="11" spans="1:9" ht="7.4" customHeight="1" x14ac:dyDescent="0.35">
      <c r="A11" s="804"/>
      <c r="B11" s="804"/>
      <c r="C11" s="804"/>
      <c r="D11" s="804"/>
      <c r="E11" s="804"/>
      <c r="F11" s="804"/>
      <c r="G11" s="804"/>
      <c r="H11" s="804"/>
      <c r="I11" s="804"/>
    </row>
    <row r="12" spans="1:9" ht="26.15" customHeight="1" x14ac:dyDescent="0.35">
      <c r="A12" s="767" t="s">
        <v>230</v>
      </c>
      <c r="B12" s="767"/>
      <c r="C12" s="767"/>
      <c r="D12" s="767"/>
      <c r="E12" s="767"/>
      <c r="F12" s="767"/>
      <c r="G12" s="767"/>
      <c r="H12" s="767"/>
      <c r="I12" s="767"/>
    </row>
    <row r="13" spans="1:9" ht="26.15" customHeight="1" x14ac:dyDescent="0.35">
      <c r="A13" s="562" t="s">
        <v>232</v>
      </c>
      <c r="B13" s="562"/>
      <c r="C13" s="562"/>
      <c r="D13" s="562"/>
      <c r="E13" s="562"/>
      <c r="F13" s="562"/>
      <c r="G13" s="562"/>
      <c r="H13" s="562"/>
      <c r="I13" s="562"/>
    </row>
    <row r="14" spans="1:9" ht="18.649999999999999" customHeight="1" x14ac:dyDescent="0.35">
      <c r="A14" s="825" t="s">
        <v>163</v>
      </c>
      <c r="B14" s="825"/>
      <c r="C14" s="825"/>
      <c r="D14" s="825"/>
      <c r="E14" s="825"/>
      <c r="F14" s="825"/>
      <c r="G14" s="825"/>
      <c r="H14" s="825"/>
      <c r="I14" s="825"/>
    </row>
    <row r="15" spans="1:9" ht="16.5" customHeight="1" x14ac:dyDescent="0.35">
      <c r="A15" s="519" t="s">
        <v>10</v>
      </c>
      <c r="B15" s="571"/>
      <c r="C15" s="779"/>
      <c r="D15" s="519" t="s">
        <v>645</v>
      </c>
      <c r="E15" s="768" t="s">
        <v>221</v>
      </c>
      <c r="F15" s="769"/>
      <c r="G15" s="768" t="s">
        <v>11</v>
      </c>
      <c r="H15" s="772"/>
      <c r="I15" s="769"/>
    </row>
    <row r="16" spans="1:9" ht="36" customHeight="1" x14ac:dyDescent="0.35">
      <c r="A16" s="611"/>
      <c r="B16" s="612"/>
      <c r="C16" s="780"/>
      <c r="D16" s="519"/>
      <c r="E16" s="59" t="s">
        <v>12</v>
      </c>
      <c r="F16" s="70" t="s">
        <v>13</v>
      </c>
      <c r="G16" s="57" t="s">
        <v>147</v>
      </c>
      <c r="H16" s="58" t="s">
        <v>146</v>
      </c>
      <c r="I16" s="70" t="s">
        <v>145</v>
      </c>
    </row>
    <row r="17" spans="1:9" ht="48.65" customHeight="1" x14ac:dyDescent="0.35">
      <c r="A17" s="79" t="s">
        <v>14</v>
      </c>
      <c r="B17" s="781" t="s">
        <v>597</v>
      </c>
      <c r="C17" s="782"/>
      <c r="D17" s="71" t="s">
        <v>756</v>
      </c>
      <c r="E17" s="88"/>
      <c r="F17" s="88"/>
      <c r="G17" s="72" t="s">
        <v>26</v>
      </c>
      <c r="H17" s="72" t="s">
        <v>27</v>
      </c>
      <c r="I17" s="72" t="s">
        <v>213</v>
      </c>
    </row>
    <row r="18" spans="1:9" ht="3.65" customHeight="1" x14ac:dyDescent="0.35">
      <c r="A18" s="1000"/>
      <c r="B18" s="1000"/>
      <c r="C18" s="1000"/>
      <c r="D18" s="1000"/>
      <c r="E18" s="1000"/>
      <c r="F18" s="1000"/>
      <c r="G18" s="1000"/>
      <c r="H18" s="1000"/>
      <c r="I18" s="1000"/>
    </row>
    <row r="19" spans="1:9" ht="3.65" customHeight="1" x14ac:dyDescent="0.35">
      <c r="A19" s="1001"/>
      <c r="B19" s="1001"/>
      <c r="C19" s="1001"/>
      <c r="D19" s="1001"/>
      <c r="E19" s="1001"/>
      <c r="F19" s="1001"/>
      <c r="G19" s="1001"/>
      <c r="H19" s="1001"/>
      <c r="I19" s="1001"/>
    </row>
    <row r="20" spans="1:9" ht="18.649999999999999" customHeight="1" x14ac:dyDescent="0.35">
      <c r="A20" s="825" t="s">
        <v>164</v>
      </c>
      <c r="B20" s="825"/>
      <c r="C20" s="825"/>
      <c r="D20" s="825"/>
      <c r="E20" s="825"/>
      <c r="F20" s="825"/>
      <c r="G20" s="825"/>
      <c r="H20" s="825"/>
      <c r="I20" s="825"/>
    </row>
    <row r="21" spans="1:9" ht="43.4" customHeight="1" x14ac:dyDescent="0.35">
      <c r="A21" s="80" t="s">
        <v>14</v>
      </c>
      <c r="B21" s="550" t="s">
        <v>233</v>
      </c>
      <c r="C21" s="551"/>
      <c r="D21" s="67" t="s">
        <v>757</v>
      </c>
      <c r="E21" s="86"/>
      <c r="F21" s="86"/>
      <c r="G21" s="73" t="s">
        <v>28</v>
      </c>
      <c r="H21" s="73" t="s">
        <v>29</v>
      </c>
      <c r="I21" s="73" t="s">
        <v>213</v>
      </c>
    </row>
    <row r="22" spans="1:9" ht="43.4" customHeight="1" x14ac:dyDescent="0.35">
      <c r="A22" s="81" t="s">
        <v>30</v>
      </c>
      <c r="B22" s="787" t="s">
        <v>304</v>
      </c>
      <c r="C22" s="788"/>
      <c r="D22" s="67" t="s">
        <v>757</v>
      </c>
      <c r="E22" s="87"/>
      <c r="F22" s="87"/>
      <c r="G22" s="74" t="s">
        <v>28</v>
      </c>
      <c r="H22" s="74" t="s">
        <v>29</v>
      </c>
      <c r="I22" s="74" t="s">
        <v>213</v>
      </c>
    </row>
    <row r="23" spans="1:9" ht="60.65" customHeight="1" x14ac:dyDescent="0.35">
      <c r="A23" s="79" t="s">
        <v>31</v>
      </c>
      <c r="B23" s="78" t="s">
        <v>235</v>
      </c>
      <c r="C23" s="1013" t="s">
        <v>234</v>
      </c>
      <c r="D23" s="1013"/>
      <c r="E23" s="88"/>
      <c r="F23" s="88"/>
      <c r="G23" s="72" t="s">
        <v>28</v>
      </c>
      <c r="H23" s="72" t="s">
        <v>29</v>
      </c>
      <c r="I23" s="72" t="s">
        <v>213</v>
      </c>
    </row>
    <row r="24" spans="1:9" ht="3.65" customHeight="1" x14ac:dyDescent="0.35">
      <c r="A24" s="1000"/>
      <c r="B24" s="1000"/>
      <c r="C24" s="1000"/>
      <c r="D24" s="1000"/>
      <c r="E24" s="1000"/>
      <c r="F24" s="1000"/>
      <c r="G24" s="1000"/>
      <c r="H24" s="1000"/>
      <c r="I24" s="1000"/>
    </row>
    <row r="25" spans="1:9" ht="17.25" customHeight="1" x14ac:dyDescent="0.35">
      <c r="A25" s="1001"/>
      <c r="B25" s="1001"/>
      <c r="C25" s="1001"/>
      <c r="D25" s="1001"/>
      <c r="E25" s="1001"/>
      <c r="F25" s="1001"/>
      <c r="G25" s="1001"/>
      <c r="H25" s="1001"/>
      <c r="I25" s="1001"/>
    </row>
    <row r="26" spans="1:9" ht="25.4" customHeight="1" x14ac:dyDescent="0.35">
      <c r="A26" s="825" t="s">
        <v>604</v>
      </c>
      <c r="B26" s="825"/>
      <c r="C26" s="825"/>
      <c r="D26" s="825"/>
      <c r="E26" s="314" t="s">
        <v>12</v>
      </c>
      <c r="F26" s="314" t="s">
        <v>13</v>
      </c>
      <c r="G26" s="314" t="s">
        <v>147</v>
      </c>
      <c r="H26" s="314" t="s">
        <v>146</v>
      </c>
      <c r="I26" s="314" t="s">
        <v>145</v>
      </c>
    </row>
    <row r="27" spans="1:9" ht="76.400000000000006" customHeight="1" x14ac:dyDescent="0.35">
      <c r="A27" s="80" t="s">
        <v>14</v>
      </c>
      <c r="B27" s="75" t="s">
        <v>615</v>
      </c>
      <c r="C27" s="773" t="s">
        <v>443</v>
      </c>
      <c r="D27" s="774"/>
      <c r="E27" s="86"/>
      <c r="F27" s="86"/>
      <c r="G27" s="73" t="s">
        <v>32</v>
      </c>
      <c r="H27" s="73" t="s">
        <v>33</v>
      </c>
      <c r="I27" s="109" t="s">
        <v>1</v>
      </c>
    </row>
    <row r="28" spans="1:9" ht="85.75" customHeight="1" x14ac:dyDescent="0.35">
      <c r="A28" s="81" t="s">
        <v>30</v>
      </c>
      <c r="B28" s="69" t="s">
        <v>606</v>
      </c>
      <c r="C28" s="619" t="s">
        <v>443</v>
      </c>
      <c r="D28" s="621"/>
      <c r="E28" s="87"/>
      <c r="F28" s="89"/>
      <c r="G28" s="74" t="s">
        <v>32</v>
      </c>
      <c r="H28" s="74" t="s">
        <v>33</v>
      </c>
      <c r="I28" s="74" t="s">
        <v>213</v>
      </c>
    </row>
    <row r="29" spans="1:9" ht="68.5" customHeight="1" x14ac:dyDescent="0.35">
      <c r="A29" s="81" t="s">
        <v>31</v>
      </c>
      <c r="B29" s="122" t="s">
        <v>607</v>
      </c>
      <c r="C29" s="619" t="s">
        <v>443</v>
      </c>
      <c r="D29" s="621"/>
      <c r="E29" s="89"/>
      <c r="F29" s="89"/>
      <c r="G29" s="74" t="s">
        <v>32</v>
      </c>
      <c r="H29" s="74" t="s">
        <v>33</v>
      </c>
      <c r="I29" s="74" t="s">
        <v>213</v>
      </c>
    </row>
    <row r="30" spans="1:9" ht="161.5" customHeight="1" x14ac:dyDescent="0.35">
      <c r="A30" s="81" t="s">
        <v>34</v>
      </c>
      <c r="B30" s="122" t="s">
        <v>626</v>
      </c>
      <c r="C30" s="619" t="s">
        <v>443</v>
      </c>
      <c r="D30" s="621"/>
      <c r="E30" s="89"/>
      <c r="F30" s="89"/>
      <c r="G30" s="74" t="s">
        <v>32</v>
      </c>
      <c r="H30" s="74" t="s">
        <v>33</v>
      </c>
      <c r="I30" s="74" t="s">
        <v>213</v>
      </c>
    </row>
    <row r="31" spans="1:9" ht="149.5" customHeight="1" x14ac:dyDescent="0.35">
      <c r="A31" s="81" t="s">
        <v>35</v>
      </c>
      <c r="B31" s="122" t="s">
        <v>627</v>
      </c>
      <c r="C31" s="619" t="s">
        <v>443</v>
      </c>
      <c r="D31" s="621"/>
      <c r="E31" s="89"/>
      <c r="F31" s="89"/>
      <c r="G31" s="74" t="s">
        <v>32</v>
      </c>
      <c r="H31" s="74" t="s">
        <v>33</v>
      </c>
      <c r="I31" s="74" t="s">
        <v>213</v>
      </c>
    </row>
    <row r="32" spans="1:9" ht="4.4000000000000004" customHeight="1" x14ac:dyDescent="0.35">
      <c r="A32" s="1005"/>
      <c r="B32" s="1005"/>
      <c r="C32" s="1005"/>
      <c r="D32" s="1005"/>
      <c r="E32" s="1005"/>
      <c r="F32" s="1005"/>
      <c r="G32" s="1005"/>
      <c r="H32" s="1005"/>
      <c r="I32" s="1005"/>
    </row>
    <row r="33" spans="1:9" ht="4.75" customHeight="1" x14ac:dyDescent="0.35">
      <c r="A33" s="1006"/>
      <c r="B33" s="1006"/>
      <c r="C33" s="1006"/>
      <c r="D33" s="1006"/>
      <c r="E33" s="1006"/>
      <c r="F33" s="1006"/>
      <c r="G33" s="1006"/>
      <c r="H33" s="1006"/>
      <c r="I33" s="1006"/>
    </row>
    <row r="34" spans="1:9" ht="26.15" customHeight="1" x14ac:dyDescent="0.35">
      <c r="A34" s="562" t="s">
        <v>165</v>
      </c>
      <c r="B34" s="562"/>
      <c r="C34" s="562"/>
      <c r="D34" s="562"/>
      <c r="E34" s="313" t="s">
        <v>12</v>
      </c>
      <c r="F34" s="313" t="s">
        <v>13</v>
      </c>
      <c r="G34" s="313" t="s">
        <v>147</v>
      </c>
      <c r="H34" s="313" t="s">
        <v>146</v>
      </c>
      <c r="I34" s="313" t="s">
        <v>145</v>
      </c>
    </row>
    <row r="35" spans="1:9" ht="18.649999999999999" customHeight="1" x14ac:dyDescent="0.35">
      <c r="A35" s="825" t="s">
        <v>166</v>
      </c>
      <c r="B35" s="825"/>
      <c r="C35" s="825"/>
      <c r="D35" s="825"/>
      <c r="E35" s="825"/>
      <c r="F35" s="825"/>
      <c r="G35" s="825"/>
      <c r="H35" s="825"/>
      <c r="I35" s="825"/>
    </row>
    <row r="36" spans="1:9" ht="253.4" customHeight="1" x14ac:dyDescent="0.35">
      <c r="A36" s="82" t="s">
        <v>14</v>
      </c>
      <c r="B36" s="76" t="s">
        <v>631</v>
      </c>
      <c r="C36" s="1014" t="s">
        <v>222</v>
      </c>
      <c r="D36" s="1015"/>
      <c r="E36" s="90"/>
      <c r="F36" s="90"/>
      <c r="G36" s="77" t="s">
        <v>36</v>
      </c>
      <c r="H36" s="77" t="s">
        <v>37</v>
      </c>
      <c r="I36" s="77" t="s">
        <v>213</v>
      </c>
    </row>
    <row r="37" spans="1:9" ht="3.65" customHeight="1" x14ac:dyDescent="0.35">
      <c r="A37" s="1000"/>
      <c r="B37" s="1000"/>
      <c r="C37" s="1000"/>
      <c r="D37" s="1000"/>
      <c r="E37" s="1000"/>
      <c r="F37" s="1000"/>
      <c r="G37" s="1000"/>
      <c r="H37" s="1000"/>
      <c r="I37" s="1000"/>
    </row>
    <row r="38" spans="1:9" ht="13.5" customHeight="1" x14ac:dyDescent="0.35">
      <c r="A38" s="1001"/>
      <c r="B38" s="1001"/>
      <c r="C38" s="1001"/>
      <c r="D38" s="1001"/>
      <c r="E38" s="1001"/>
      <c r="F38" s="1001"/>
      <c r="G38" s="1001"/>
      <c r="H38" s="1001"/>
      <c r="I38" s="1001"/>
    </row>
    <row r="39" spans="1:9" ht="25.4" customHeight="1" x14ac:dyDescent="0.35">
      <c r="A39" s="825" t="s">
        <v>404</v>
      </c>
      <c r="B39" s="825"/>
      <c r="C39" s="825"/>
      <c r="D39" s="825"/>
      <c r="E39" s="314" t="s">
        <v>12</v>
      </c>
      <c r="F39" s="314" t="s">
        <v>13</v>
      </c>
      <c r="G39" s="314" t="s">
        <v>147</v>
      </c>
      <c r="H39" s="314" t="s">
        <v>146</v>
      </c>
      <c r="I39" s="314" t="s">
        <v>145</v>
      </c>
    </row>
    <row r="40" spans="1:9" ht="123" customHeight="1" x14ac:dyDescent="0.35">
      <c r="A40" s="80" t="s">
        <v>14</v>
      </c>
      <c r="B40" s="299" t="s">
        <v>610</v>
      </c>
      <c r="C40" s="931" t="s">
        <v>443</v>
      </c>
      <c r="D40" s="932"/>
      <c r="E40" s="86"/>
      <c r="F40" s="86"/>
      <c r="G40" s="73" t="s">
        <v>38</v>
      </c>
      <c r="H40" s="109" t="s">
        <v>708</v>
      </c>
      <c r="I40" s="73" t="s">
        <v>213</v>
      </c>
    </row>
    <row r="41" spans="1:9" ht="173.25" customHeight="1" x14ac:dyDescent="0.35">
      <c r="A41" s="81" t="s">
        <v>30</v>
      </c>
      <c r="B41" s="69" t="s">
        <v>406</v>
      </c>
      <c r="C41" s="829" t="s">
        <v>443</v>
      </c>
      <c r="D41" s="830"/>
      <c r="E41" s="87"/>
      <c r="F41" s="87"/>
      <c r="G41" s="74" t="s">
        <v>38</v>
      </c>
      <c r="H41" s="74" t="s">
        <v>121</v>
      </c>
      <c r="I41" s="74" t="s">
        <v>213</v>
      </c>
    </row>
    <row r="42" spans="1:9" ht="103.4" customHeight="1" x14ac:dyDescent="0.35">
      <c r="A42" s="81" t="s">
        <v>31</v>
      </c>
      <c r="B42" s="787" t="s">
        <v>724</v>
      </c>
      <c r="C42" s="788"/>
      <c r="D42" s="131" t="s">
        <v>305</v>
      </c>
      <c r="E42" s="87"/>
      <c r="F42" s="87"/>
      <c r="G42" s="74" t="s">
        <v>38</v>
      </c>
      <c r="H42" s="74" t="s">
        <v>121</v>
      </c>
      <c r="I42" s="74" t="s">
        <v>213</v>
      </c>
    </row>
    <row r="43" spans="1:9" ht="50.15" customHeight="1" x14ac:dyDescent="0.35">
      <c r="A43" s="51" t="s">
        <v>34</v>
      </c>
      <c r="B43" s="1016" t="s">
        <v>730</v>
      </c>
      <c r="C43" s="1017"/>
      <c r="D43" s="132" t="s">
        <v>306</v>
      </c>
      <c r="E43" s="88"/>
      <c r="F43" s="88"/>
      <c r="G43" s="72" t="s">
        <v>213</v>
      </c>
      <c r="H43" s="72" t="s">
        <v>213</v>
      </c>
      <c r="I43" s="72" t="s">
        <v>213</v>
      </c>
    </row>
    <row r="44" spans="1:9" ht="3.65" customHeight="1" x14ac:dyDescent="0.35">
      <c r="A44" s="777"/>
      <c r="B44" s="777"/>
      <c r="C44" s="777"/>
      <c r="D44" s="777"/>
      <c r="E44" s="777"/>
      <c r="F44" s="777"/>
      <c r="G44" s="777"/>
      <c r="H44" s="777"/>
      <c r="I44" s="777"/>
    </row>
    <row r="45" spans="1:9" ht="3.65" customHeight="1" x14ac:dyDescent="0.35">
      <c r="A45" s="778"/>
      <c r="B45" s="778"/>
      <c r="C45" s="778"/>
      <c r="D45" s="778"/>
      <c r="E45" s="778"/>
      <c r="F45" s="778"/>
      <c r="G45" s="778"/>
      <c r="H45" s="778"/>
      <c r="I45" s="778"/>
    </row>
    <row r="46" spans="1:9" ht="18.649999999999999" customHeight="1" x14ac:dyDescent="0.35">
      <c r="A46" s="825" t="s">
        <v>167</v>
      </c>
      <c r="B46" s="825"/>
      <c r="C46" s="825"/>
      <c r="D46" s="825"/>
      <c r="E46" s="825"/>
      <c r="F46" s="825"/>
      <c r="G46" s="825"/>
      <c r="H46" s="825"/>
      <c r="I46" s="825"/>
    </row>
    <row r="47" spans="1:9" ht="86.5" customHeight="1" x14ac:dyDescent="0.35">
      <c r="A47" s="80" t="s">
        <v>14</v>
      </c>
      <c r="B47" s="550" t="s">
        <v>675</v>
      </c>
      <c r="C47" s="551"/>
      <c r="D47" s="133" t="s">
        <v>766</v>
      </c>
      <c r="E47" s="86"/>
      <c r="F47" s="86"/>
      <c r="G47" s="73" t="s">
        <v>40</v>
      </c>
      <c r="H47" s="73" t="s">
        <v>41</v>
      </c>
      <c r="I47" s="73" t="s">
        <v>213</v>
      </c>
    </row>
    <row r="48" spans="1:9" ht="134.5" customHeight="1" x14ac:dyDescent="0.35">
      <c r="A48" s="81" t="s">
        <v>30</v>
      </c>
      <c r="B48" s="69" t="s">
        <v>643</v>
      </c>
      <c r="C48" s="829" t="s">
        <v>443</v>
      </c>
      <c r="D48" s="830"/>
      <c r="E48" s="87"/>
      <c r="F48" s="87"/>
      <c r="G48" s="74" t="s">
        <v>40</v>
      </c>
      <c r="H48" s="74" t="s">
        <v>41</v>
      </c>
      <c r="I48" s="74" t="s">
        <v>213</v>
      </c>
    </row>
    <row r="49" spans="1:9" ht="7.4" customHeight="1" x14ac:dyDescent="0.35">
      <c r="A49" s="1005"/>
      <c r="B49" s="1005"/>
      <c r="C49" s="1005"/>
      <c r="D49" s="1005"/>
      <c r="E49" s="1005"/>
      <c r="F49" s="1005"/>
      <c r="G49" s="1005"/>
      <c r="H49" s="1005"/>
      <c r="I49" s="1005"/>
    </row>
    <row r="50" spans="1:9" ht="7.4" customHeight="1" x14ac:dyDescent="0.35">
      <c r="A50" s="1006"/>
      <c r="B50" s="1006"/>
      <c r="C50" s="1006"/>
      <c r="D50" s="1006"/>
      <c r="E50" s="1006"/>
      <c r="F50" s="1006"/>
      <c r="G50" s="1006"/>
      <c r="H50" s="1006"/>
      <c r="I50" s="1006"/>
    </row>
    <row r="51" spans="1:9" ht="26.15" customHeight="1" x14ac:dyDescent="0.35">
      <c r="A51" s="562" t="s">
        <v>168</v>
      </c>
      <c r="B51" s="562"/>
      <c r="C51" s="562"/>
      <c r="D51" s="562"/>
      <c r="E51" s="313" t="s">
        <v>12</v>
      </c>
      <c r="F51" s="313" t="s">
        <v>13</v>
      </c>
      <c r="G51" s="313" t="s">
        <v>147</v>
      </c>
      <c r="H51" s="313" t="s">
        <v>146</v>
      </c>
      <c r="I51" s="313" t="s">
        <v>145</v>
      </c>
    </row>
    <row r="52" spans="1:9" ht="18.649999999999999" customHeight="1" x14ac:dyDescent="0.35">
      <c r="A52" s="825" t="s">
        <v>618</v>
      </c>
      <c r="B52" s="825"/>
      <c r="C52" s="825"/>
      <c r="D52" s="825"/>
      <c r="E52" s="825"/>
      <c r="F52" s="825"/>
      <c r="G52" s="825"/>
      <c r="H52" s="825"/>
      <c r="I52" s="825"/>
    </row>
    <row r="53" spans="1:9" ht="84" customHeight="1" x14ac:dyDescent="0.35">
      <c r="A53" s="82" t="s">
        <v>14</v>
      </c>
      <c r="B53" s="523" t="s">
        <v>745</v>
      </c>
      <c r="C53" s="524"/>
      <c r="D53" s="134" t="s">
        <v>307</v>
      </c>
      <c r="E53" s="90"/>
      <c r="F53" s="90"/>
      <c r="G53" s="77" t="s">
        <v>42</v>
      </c>
      <c r="H53" s="77" t="s">
        <v>43</v>
      </c>
      <c r="I53" s="77" t="s">
        <v>213</v>
      </c>
    </row>
    <row r="54" spans="1:9" ht="3.65" customHeight="1" x14ac:dyDescent="0.35">
      <c r="A54" s="1000"/>
      <c r="B54" s="1000"/>
      <c r="C54" s="1000"/>
      <c r="D54" s="1000"/>
      <c r="E54" s="1000"/>
      <c r="F54" s="1000"/>
      <c r="G54" s="1000"/>
      <c r="H54" s="1000"/>
      <c r="I54" s="1000"/>
    </row>
    <row r="55" spans="1:9" ht="3.65" customHeight="1" x14ac:dyDescent="0.35">
      <c r="A55" s="1001"/>
      <c r="B55" s="1001"/>
      <c r="C55" s="1001"/>
      <c r="D55" s="1001"/>
      <c r="E55" s="1001"/>
      <c r="F55" s="1001"/>
      <c r="G55" s="1001"/>
      <c r="H55" s="1001"/>
      <c r="I55" s="1001"/>
    </row>
    <row r="56" spans="1:9" ht="18.649999999999999" customHeight="1" x14ac:dyDescent="0.35">
      <c r="A56" s="825" t="s">
        <v>238</v>
      </c>
      <c r="B56" s="825"/>
      <c r="C56" s="825"/>
      <c r="D56" s="825"/>
      <c r="E56" s="825"/>
      <c r="F56" s="825"/>
      <c r="G56" s="825"/>
      <c r="H56" s="825"/>
      <c r="I56" s="825"/>
    </row>
    <row r="57" spans="1:9" ht="58.75" customHeight="1" x14ac:dyDescent="0.35">
      <c r="A57" s="80" t="s">
        <v>14</v>
      </c>
      <c r="B57" s="550" t="s">
        <v>725</v>
      </c>
      <c r="C57" s="551"/>
      <c r="D57" s="133" t="s">
        <v>308</v>
      </c>
      <c r="E57" s="86"/>
      <c r="F57" s="86"/>
      <c r="G57" s="73" t="s">
        <v>44</v>
      </c>
      <c r="H57" s="73" t="s">
        <v>45</v>
      </c>
      <c r="I57" s="73" t="s">
        <v>1</v>
      </c>
    </row>
    <row r="58" spans="1:9" ht="50.5" customHeight="1" x14ac:dyDescent="0.35">
      <c r="A58" s="81" t="s">
        <v>30</v>
      </c>
      <c r="B58" s="787" t="s">
        <v>732</v>
      </c>
      <c r="C58" s="788"/>
      <c r="D58" s="131" t="s">
        <v>309</v>
      </c>
      <c r="E58" s="87"/>
      <c r="F58" s="87"/>
      <c r="G58" s="74" t="s">
        <v>44</v>
      </c>
      <c r="H58" s="74" t="s">
        <v>45</v>
      </c>
      <c r="I58" s="74" t="s">
        <v>3</v>
      </c>
    </row>
    <row r="59" spans="1:9" ht="117.65" customHeight="1" x14ac:dyDescent="0.35">
      <c r="A59" s="81" t="s">
        <v>31</v>
      </c>
      <c r="B59" s="69" t="s">
        <v>598</v>
      </c>
      <c r="C59" s="829" t="s">
        <v>222</v>
      </c>
      <c r="D59" s="830"/>
      <c r="E59" s="87"/>
      <c r="F59" s="87"/>
      <c r="G59" s="74" t="s">
        <v>44</v>
      </c>
      <c r="H59" s="74" t="s">
        <v>45</v>
      </c>
      <c r="I59" s="74" t="s">
        <v>4</v>
      </c>
    </row>
    <row r="60" spans="1:9" ht="50.5" customHeight="1" x14ac:dyDescent="0.35">
      <c r="A60" s="81" t="s">
        <v>34</v>
      </c>
      <c r="B60" s="787" t="s">
        <v>617</v>
      </c>
      <c r="C60" s="788"/>
      <c r="D60" s="131" t="s">
        <v>492</v>
      </c>
      <c r="E60" s="87"/>
      <c r="F60" s="87"/>
      <c r="G60" s="74" t="s">
        <v>44</v>
      </c>
      <c r="H60" s="74" t="s">
        <v>45</v>
      </c>
      <c r="I60" s="74" t="s">
        <v>2</v>
      </c>
    </row>
    <row r="61" spans="1:9" ht="50.5" customHeight="1" x14ac:dyDescent="0.35">
      <c r="A61" s="81" t="s">
        <v>35</v>
      </c>
      <c r="B61" s="787" t="s">
        <v>792</v>
      </c>
      <c r="C61" s="788"/>
      <c r="D61" s="131" t="s">
        <v>310</v>
      </c>
      <c r="E61" s="87"/>
      <c r="F61" s="87"/>
      <c r="G61" s="74" t="s">
        <v>44</v>
      </c>
      <c r="H61" s="74" t="s">
        <v>45</v>
      </c>
      <c r="I61" s="74" t="s">
        <v>46</v>
      </c>
    </row>
    <row r="62" spans="1:9" ht="41.15" customHeight="1" x14ac:dyDescent="0.35">
      <c r="A62" s="81" t="s">
        <v>47</v>
      </c>
      <c r="B62" s="787" t="s">
        <v>239</v>
      </c>
      <c r="C62" s="788"/>
      <c r="D62" s="131" t="s">
        <v>306</v>
      </c>
      <c r="E62" s="87"/>
      <c r="F62" s="87"/>
      <c r="G62" s="74" t="s">
        <v>44</v>
      </c>
      <c r="H62" s="74" t="s">
        <v>45</v>
      </c>
      <c r="I62" s="123" t="s">
        <v>392</v>
      </c>
    </row>
    <row r="63" spans="1:9" ht="57" customHeight="1" x14ac:dyDescent="0.35">
      <c r="A63" s="81" t="s">
        <v>48</v>
      </c>
      <c r="B63" s="787" t="s">
        <v>648</v>
      </c>
      <c r="C63" s="788"/>
      <c r="D63" s="135" t="s">
        <v>306</v>
      </c>
      <c r="E63" s="87"/>
      <c r="F63" s="87"/>
      <c r="G63" s="74" t="s">
        <v>44</v>
      </c>
      <c r="H63" s="74" t="s">
        <v>45</v>
      </c>
      <c r="I63" s="74" t="s">
        <v>49</v>
      </c>
    </row>
    <row r="64" spans="1:9" ht="54.65" customHeight="1" x14ac:dyDescent="0.35">
      <c r="A64" s="79" t="s">
        <v>50</v>
      </c>
      <c r="B64" s="122" t="s">
        <v>758</v>
      </c>
      <c r="C64" s="1007" t="s">
        <v>234</v>
      </c>
      <c r="D64" s="1008"/>
      <c r="E64" s="88"/>
      <c r="F64" s="88"/>
      <c r="G64" s="72" t="s">
        <v>44</v>
      </c>
      <c r="H64" s="72" t="s">
        <v>45</v>
      </c>
      <c r="I64" s="72" t="s">
        <v>7</v>
      </c>
    </row>
    <row r="65" spans="1:9" ht="82.5" customHeight="1" x14ac:dyDescent="0.35">
      <c r="A65" s="25" t="s">
        <v>624</v>
      </c>
      <c r="B65" s="304" t="s">
        <v>629</v>
      </c>
      <c r="C65" s="829" t="s">
        <v>222</v>
      </c>
      <c r="D65" s="830"/>
      <c r="E65" s="240"/>
      <c r="F65" s="240"/>
      <c r="G65" s="123" t="s">
        <v>44</v>
      </c>
      <c r="H65" s="123" t="s">
        <v>45</v>
      </c>
      <c r="I65" s="123" t="s">
        <v>5</v>
      </c>
    </row>
    <row r="66" spans="1:9" ht="7.4" customHeight="1" x14ac:dyDescent="0.35">
      <c r="A66" s="1009"/>
      <c r="B66" s="1009"/>
      <c r="C66" s="1009"/>
      <c r="D66" s="1009"/>
      <c r="E66" s="1009"/>
      <c r="F66" s="1009"/>
      <c r="G66" s="1009"/>
      <c r="H66" s="1009"/>
      <c r="I66" s="1009"/>
    </row>
    <row r="67" spans="1:9" ht="7.4" customHeight="1" x14ac:dyDescent="0.35">
      <c r="A67" s="1001"/>
      <c r="B67" s="1001"/>
      <c r="C67" s="1001"/>
      <c r="D67" s="1001"/>
      <c r="E67" s="1001"/>
      <c r="F67" s="1001"/>
      <c r="G67" s="1001"/>
      <c r="H67" s="1001"/>
      <c r="I67" s="1001"/>
    </row>
    <row r="68" spans="1:9" ht="25.4" customHeight="1" x14ac:dyDescent="0.35">
      <c r="A68" s="825" t="s">
        <v>169</v>
      </c>
      <c r="B68" s="825"/>
      <c r="C68" s="825"/>
      <c r="D68" s="825"/>
      <c r="E68" s="314" t="s">
        <v>12</v>
      </c>
      <c r="F68" s="314" t="s">
        <v>13</v>
      </c>
      <c r="G68" s="314" t="s">
        <v>147</v>
      </c>
      <c r="H68" s="314" t="s">
        <v>146</v>
      </c>
      <c r="I68" s="314" t="s">
        <v>145</v>
      </c>
    </row>
    <row r="69" spans="1:9" ht="18.649999999999999" customHeight="1" x14ac:dyDescent="0.35">
      <c r="A69" s="1003" t="s">
        <v>241</v>
      </c>
      <c r="B69" s="1003"/>
      <c r="C69" s="1003"/>
      <c r="D69" s="1003"/>
      <c r="E69" s="1003"/>
      <c r="F69" s="1003"/>
      <c r="G69" s="1003"/>
      <c r="H69" s="1003"/>
      <c r="I69" s="1003"/>
    </row>
    <row r="70" spans="1:9" ht="73.5" customHeight="1" x14ac:dyDescent="0.35">
      <c r="A70" s="52" t="s">
        <v>14</v>
      </c>
      <c r="B70" s="821" t="s">
        <v>762</v>
      </c>
      <c r="C70" s="822"/>
      <c r="D70" s="67" t="s">
        <v>775</v>
      </c>
      <c r="E70" s="86"/>
      <c r="F70" s="86"/>
      <c r="G70" s="73" t="s">
        <v>51</v>
      </c>
      <c r="H70" s="73" t="s">
        <v>52</v>
      </c>
      <c r="I70" s="73" t="s">
        <v>1</v>
      </c>
    </row>
    <row r="71" spans="1:9" ht="51" customHeight="1" x14ac:dyDescent="0.35">
      <c r="A71" s="25" t="s">
        <v>30</v>
      </c>
      <c r="B71" s="818" t="s">
        <v>242</v>
      </c>
      <c r="C71" s="819"/>
      <c r="D71" s="65" t="s">
        <v>776</v>
      </c>
      <c r="E71" s="87"/>
      <c r="F71" s="87"/>
      <c r="G71" s="74" t="s">
        <v>51</v>
      </c>
      <c r="H71" s="74" t="s">
        <v>52</v>
      </c>
      <c r="I71" s="74" t="s">
        <v>1</v>
      </c>
    </row>
    <row r="72" spans="1:9" ht="63" customHeight="1" x14ac:dyDescent="0.35">
      <c r="A72" s="25" t="s">
        <v>31</v>
      </c>
      <c r="B72" s="818" t="s">
        <v>763</v>
      </c>
      <c r="C72" s="819"/>
      <c r="D72" s="65" t="s">
        <v>775</v>
      </c>
      <c r="E72" s="87"/>
      <c r="F72" s="87"/>
      <c r="G72" s="74" t="s">
        <v>51</v>
      </c>
      <c r="H72" s="74" t="s">
        <v>393</v>
      </c>
      <c r="I72" s="74" t="s">
        <v>4</v>
      </c>
    </row>
    <row r="73" spans="1:9" ht="52.4" customHeight="1" x14ac:dyDescent="0.35">
      <c r="A73" s="25" t="s">
        <v>34</v>
      </c>
      <c r="B73" s="818" t="s">
        <v>765</v>
      </c>
      <c r="C73" s="819"/>
      <c r="D73" s="65" t="s">
        <v>775</v>
      </c>
      <c r="E73" s="87"/>
      <c r="F73" s="87"/>
      <c r="G73" s="74" t="s">
        <v>51</v>
      </c>
      <c r="H73" s="74" t="s">
        <v>52</v>
      </c>
      <c r="I73" s="74" t="s">
        <v>1</v>
      </c>
    </row>
    <row r="74" spans="1:9" ht="73.400000000000006" customHeight="1" x14ac:dyDescent="0.35">
      <c r="A74" s="51" t="s">
        <v>35</v>
      </c>
      <c r="B74" s="124" t="s">
        <v>243</v>
      </c>
      <c r="C74" s="823" t="s">
        <v>222</v>
      </c>
      <c r="D74" s="824"/>
      <c r="E74" s="88"/>
      <c r="F74" s="88"/>
      <c r="G74" s="72" t="s">
        <v>51</v>
      </c>
      <c r="H74" s="72" t="s">
        <v>52</v>
      </c>
      <c r="I74" s="72" t="s">
        <v>1</v>
      </c>
    </row>
    <row r="75" spans="1:9" ht="73.400000000000006" customHeight="1" x14ac:dyDescent="0.35">
      <c r="A75" s="51" t="s">
        <v>47</v>
      </c>
      <c r="B75" s="304" t="s">
        <v>764</v>
      </c>
      <c r="C75" s="831" t="s">
        <v>222</v>
      </c>
      <c r="D75" s="832"/>
      <c r="E75" s="88"/>
      <c r="F75" s="88"/>
      <c r="G75" s="123" t="s">
        <v>51</v>
      </c>
      <c r="H75" s="123" t="s">
        <v>52</v>
      </c>
      <c r="I75" s="123" t="s">
        <v>1</v>
      </c>
    </row>
    <row r="76" spans="1:9" ht="3.65" customHeight="1" x14ac:dyDescent="0.35">
      <c r="A76" s="1000"/>
      <c r="B76" s="1000"/>
      <c r="C76" s="1000"/>
      <c r="D76" s="1000"/>
      <c r="E76" s="1000"/>
      <c r="F76" s="1000"/>
      <c r="G76" s="1000"/>
      <c r="H76" s="1000"/>
      <c r="I76" s="1000"/>
    </row>
    <row r="77" spans="1:9" ht="3.65" customHeight="1" x14ac:dyDescent="0.35">
      <c r="A77" s="1001"/>
      <c r="B77" s="1001"/>
      <c r="C77" s="1001"/>
      <c r="D77" s="1001"/>
      <c r="E77" s="1001"/>
      <c r="F77" s="1001"/>
      <c r="G77" s="1001"/>
      <c r="H77" s="1001"/>
      <c r="I77" s="1001"/>
    </row>
    <row r="78" spans="1:9" ht="25.4" customHeight="1" x14ac:dyDescent="0.35">
      <c r="A78" s="1003" t="s">
        <v>311</v>
      </c>
      <c r="B78" s="1003"/>
      <c r="C78" s="1003"/>
      <c r="D78" s="1003"/>
      <c r="E78" s="315" t="s">
        <v>12</v>
      </c>
      <c r="F78" s="315" t="s">
        <v>13</v>
      </c>
      <c r="G78" s="315" t="s">
        <v>147</v>
      </c>
      <c r="H78" s="315" t="s">
        <v>146</v>
      </c>
      <c r="I78" s="315" t="s">
        <v>145</v>
      </c>
    </row>
    <row r="79" spans="1:9" ht="54" customHeight="1" x14ac:dyDescent="0.35">
      <c r="A79" s="80" t="s">
        <v>14</v>
      </c>
      <c r="B79" s="75" t="s">
        <v>53</v>
      </c>
      <c r="C79" s="931" t="s">
        <v>222</v>
      </c>
      <c r="D79" s="932"/>
      <c r="E79" s="86"/>
      <c r="F79" s="86"/>
      <c r="G79" s="73" t="s">
        <v>51</v>
      </c>
      <c r="H79" s="73" t="s">
        <v>52</v>
      </c>
      <c r="I79" s="73" t="s">
        <v>5</v>
      </c>
    </row>
    <row r="80" spans="1:9" ht="68.5" customHeight="1" x14ac:dyDescent="0.35">
      <c r="A80" s="79" t="s">
        <v>30</v>
      </c>
      <c r="B80" s="78" t="s">
        <v>649</v>
      </c>
      <c r="C80" s="1011" t="s">
        <v>222</v>
      </c>
      <c r="D80" s="1012"/>
      <c r="E80" s="88"/>
      <c r="F80" s="88"/>
      <c r="G80" s="72" t="s">
        <v>51</v>
      </c>
      <c r="H80" s="72" t="s">
        <v>52</v>
      </c>
      <c r="I80" s="72" t="s">
        <v>7</v>
      </c>
    </row>
    <row r="81" spans="1:9" ht="3.65" customHeight="1" x14ac:dyDescent="0.35">
      <c r="A81" s="1000"/>
      <c r="B81" s="1000"/>
      <c r="C81" s="1000"/>
      <c r="D81" s="1000"/>
      <c r="E81" s="1000"/>
      <c r="F81" s="1000"/>
      <c r="G81" s="1000"/>
      <c r="H81" s="1000"/>
      <c r="I81" s="1000"/>
    </row>
    <row r="82" spans="1:9" ht="3.65" customHeight="1" x14ac:dyDescent="0.35">
      <c r="A82" s="1001"/>
      <c r="B82" s="1001"/>
      <c r="C82" s="1001"/>
      <c r="D82" s="1001"/>
      <c r="E82" s="1001"/>
      <c r="F82" s="1001"/>
      <c r="G82" s="1001"/>
      <c r="H82" s="1001"/>
      <c r="I82" s="1001"/>
    </row>
    <row r="83" spans="1:9" ht="18.649999999999999" customHeight="1" x14ac:dyDescent="0.35">
      <c r="A83" s="1003" t="s">
        <v>245</v>
      </c>
      <c r="B83" s="1003"/>
      <c r="C83" s="1003"/>
      <c r="D83" s="1003"/>
      <c r="E83" s="1003"/>
      <c r="F83" s="1003"/>
      <c r="G83" s="1003"/>
      <c r="H83" s="1003"/>
      <c r="I83" s="1003"/>
    </row>
    <row r="84" spans="1:9" ht="45.65" customHeight="1" x14ac:dyDescent="0.35">
      <c r="A84" s="52" t="s">
        <v>14</v>
      </c>
      <c r="B84" s="798" t="s">
        <v>632</v>
      </c>
      <c r="C84" s="799"/>
      <c r="D84" s="173" t="s">
        <v>396</v>
      </c>
      <c r="E84" s="126"/>
      <c r="F84" s="126"/>
      <c r="G84" s="97" t="s">
        <v>54</v>
      </c>
      <c r="H84" s="97" t="s">
        <v>52</v>
      </c>
      <c r="I84" s="97" t="s">
        <v>6</v>
      </c>
    </row>
    <row r="85" spans="1:9" ht="78.75" customHeight="1" x14ac:dyDescent="0.35">
      <c r="A85" s="25" t="s">
        <v>30</v>
      </c>
      <c r="B85" s="301" t="s">
        <v>727</v>
      </c>
      <c r="C85" s="1011" t="s">
        <v>222</v>
      </c>
      <c r="D85" s="1012"/>
      <c r="E85" s="127"/>
      <c r="F85" s="127"/>
      <c r="G85" s="98" t="s">
        <v>54</v>
      </c>
      <c r="H85" s="98" t="s">
        <v>52</v>
      </c>
      <c r="I85" s="98" t="s">
        <v>6</v>
      </c>
    </row>
    <row r="86" spans="1:9" ht="72" customHeight="1" x14ac:dyDescent="0.35">
      <c r="A86" s="25" t="s">
        <v>31</v>
      </c>
      <c r="B86" s="301" t="s">
        <v>599</v>
      </c>
      <c r="C86" s="1011" t="s">
        <v>222</v>
      </c>
      <c r="D86" s="1012"/>
      <c r="E86" s="127"/>
      <c r="F86" s="127"/>
      <c r="G86" s="98" t="s">
        <v>54</v>
      </c>
      <c r="H86" s="98" t="s">
        <v>52</v>
      </c>
      <c r="I86" s="98" t="s">
        <v>6</v>
      </c>
    </row>
    <row r="87" spans="1:9" ht="76.5" customHeight="1" x14ac:dyDescent="0.35">
      <c r="A87" s="25" t="s">
        <v>34</v>
      </c>
      <c r="B87" s="197" t="s">
        <v>246</v>
      </c>
      <c r="C87" s="1011" t="s">
        <v>222</v>
      </c>
      <c r="D87" s="1012"/>
      <c r="E87" s="127"/>
      <c r="F87" s="127"/>
      <c r="G87" s="98" t="s">
        <v>54</v>
      </c>
      <c r="H87" s="98" t="s">
        <v>52</v>
      </c>
      <c r="I87" s="98" t="s">
        <v>6</v>
      </c>
    </row>
    <row r="88" spans="1:9" ht="55.5" customHeight="1" x14ac:dyDescent="0.35">
      <c r="A88" s="25" t="s">
        <v>35</v>
      </c>
      <c r="B88" s="197" t="s">
        <v>247</v>
      </c>
      <c r="C88" s="1011" t="s">
        <v>222</v>
      </c>
      <c r="D88" s="1012"/>
      <c r="E88" s="127"/>
      <c r="F88" s="127"/>
      <c r="G88" s="98" t="s">
        <v>54</v>
      </c>
      <c r="H88" s="98" t="s">
        <v>52</v>
      </c>
      <c r="I88" s="98" t="s">
        <v>6</v>
      </c>
    </row>
    <row r="89" spans="1:9" ht="3.65" customHeight="1" x14ac:dyDescent="0.35">
      <c r="A89" s="1000"/>
      <c r="B89" s="1000"/>
      <c r="C89" s="1000"/>
      <c r="D89" s="1000"/>
      <c r="E89" s="1000"/>
      <c r="F89" s="1000"/>
      <c r="G89" s="1000"/>
      <c r="H89" s="1000"/>
      <c r="I89" s="1000"/>
    </row>
    <row r="90" spans="1:9" ht="3.65" customHeight="1" x14ac:dyDescent="0.35">
      <c r="A90" s="1001"/>
      <c r="B90" s="1001"/>
      <c r="C90" s="1001"/>
      <c r="D90" s="1001"/>
      <c r="E90" s="1001"/>
      <c r="F90" s="1001"/>
      <c r="G90" s="1001"/>
      <c r="H90" s="1001"/>
      <c r="I90" s="1001"/>
    </row>
    <row r="91" spans="1:9" ht="25.4" customHeight="1" x14ac:dyDescent="0.35">
      <c r="A91" s="1019" t="s">
        <v>698</v>
      </c>
      <c r="B91" s="1019"/>
      <c r="C91" s="1019"/>
      <c r="D91" s="1019"/>
      <c r="E91" s="314" t="s">
        <v>12</v>
      </c>
      <c r="F91" s="314" t="s">
        <v>13</v>
      </c>
      <c r="G91" s="314" t="s">
        <v>147</v>
      </c>
      <c r="H91" s="314" t="s">
        <v>146</v>
      </c>
      <c r="I91" s="314" t="s">
        <v>145</v>
      </c>
    </row>
    <row r="92" spans="1:9" ht="80.25" customHeight="1" x14ac:dyDescent="0.35">
      <c r="A92" s="80" t="s">
        <v>14</v>
      </c>
      <c r="B92" s="75" t="s">
        <v>879</v>
      </c>
      <c r="C92" s="931" t="s">
        <v>222</v>
      </c>
      <c r="D92" s="932"/>
      <c r="E92" s="86"/>
      <c r="F92" s="86"/>
      <c r="G92" s="73" t="s">
        <v>79</v>
      </c>
      <c r="H92" s="73" t="s">
        <v>80</v>
      </c>
      <c r="I92" s="73" t="s">
        <v>490</v>
      </c>
    </row>
    <row r="93" spans="1:9" ht="95.15" customHeight="1" x14ac:dyDescent="0.35">
      <c r="A93" s="81" t="s">
        <v>30</v>
      </c>
      <c r="B93" s="69" t="s">
        <v>647</v>
      </c>
      <c r="C93" s="829" t="s">
        <v>222</v>
      </c>
      <c r="D93" s="830"/>
      <c r="E93" s="87"/>
      <c r="F93" s="87"/>
      <c r="G93" s="74" t="s">
        <v>79</v>
      </c>
      <c r="H93" s="74" t="s">
        <v>213</v>
      </c>
      <c r="I93" s="74" t="s">
        <v>394</v>
      </c>
    </row>
    <row r="94" spans="1:9" ht="51.65" customHeight="1" x14ac:dyDescent="0.35">
      <c r="A94" s="81" t="s">
        <v>31</v>
      </c>
      <c r="B94" s="69" t="s">
        <v>696</v>
      </c>
      <c r="C94" s="829" t="s">
        <v>222</v>
      </c>
      <c r="D94" s="830"/>
      <c r="E94" s="87"/>
      <c r="F94" s="87"/>
      <c r="G94" s="74" t="s">
        <v>79</v>
      </c>
      <c r="H94" s="74" t="s">
        <v>52</v>
      </c>
      <c r="I94" s="74" t="s">
        <v>4</v>
      </c>
    </row>
    <row r="95" spans="1:9" ht="41.5" customHeight="1" x14ac:dyDescent="0.35">
      <c r="A95" s="81" t="s">
        <v>34</v>
      </c>
      <c r="B95" s="69" t="s">
        <v>774</v>
      </c>
      <c r="C95" s="829" t="s">
        <v>222</v>
      </c>
      <c r="D95" s="830"/>
      <c r="E95" s="87"/>
      <c r="F95" s="87"/>
      <c r="G95" s="74" t="s">
        <v>79</v>
      </c>
      <c r="H95" s="74" t="s">
        <v>213</v>
      </c>
      <c r="I95" s="74" t="s">
        <v>81</v>
      </c>
    </row>
    <row r="96" spans="1:9" ht="51" customHeight="1" x14ac:dyDescent="0.35">
      <c r="A96" s="81" t="s">
        <v>35</v>
      </c>
      <c r="B96" s="787" t="s">
        <v>694</v>
      </c>
      <c r="C96" s="788"/>
      <c r="D96" s="68" t="s">
        <v>782</v>
      </c>
      <c r="E96" s="87"/>
      <c r="F96" s="87"/>
      <c r="G96" s="74" t="s">
        <v>79</v>
      </c>
      <c r="H96" s="74" t="s">
        <v>213</v>
      </c>
      <c r="I96" s="74" t="s">
        <v>82</v>
      </c>
    </row>
    <row r="97" spans="1:9" ht="43.4" customHeight="1" x14ac:dyDescent="0.35">
      <c r="A97" s="81" t="s">
        <v>47</v>
      </c>
      <c r="B97" s="787" t="s">
        <v>570</v>
      </c>
      <c r="C97" s="788"/>
      <c r="D97" s="68" t="s">
        <v>323</v>
      </c>
      <c r="E97" s="87"/>
      <c r="F97" s="87"/>
      <c r="G97" s="74" t="s">
        <v>79</v>
      </c>
      <c r="H97" s="74" t="s">
        <v>393</v>
      </c>
      <c r="I97" s="74" t="s">
        <v>213</v>
      </c>
    </row>
    <row r="98" spans="1:9" ht="43.4" customHeight="1" x14ac:dyDescent="0.35">
      <c r="A98" s="81" t="s">
        <v>48</v>
      </c>
      <c r="B98" s="787" t="s">
        <v>652</v>
      </c>
      <c r="C98" s="788"/>
      <c r="D98" s="68" t="s">
        <v>324</v>
      </c>
      <c r="E98" s="87"/>
      <c r="F98" s="87"/>
      <c r="G98" s="74" t="s">
        <v>79</v>
      </c>
      <c r="H98" s="74" t="s">
        <v>393</v>
      </c>
      <c r="I98" s="74" t="s">
        <v>213</v>
      </c>
    </row>
    <row r="99" spans="1:9" ht="63" customHeight="1" x14ac:dyDescent="0.35">
      <c r="A99" s="81" t="s">
        <v>50</v>
      </c>
      <c r="B99" s="69" t="s">
        <v>584</v>
      </c>
      <c r="C99" s="829" t="s">
        <v>222</v>
      </c>
      <c r="D99" s="830"/>
      <c r="E99" s="87"/>
      <c r="F99" s="87"/>
      <c r="G99" s="74" t="s">
        <v>79</v>
      </c>
      <c r="H99" s="74" t="s">
        <v>80</v>
      </c>
      <c r="I99" s="74" t="s">
        <v>81</v>
      </c>
    </row>
    <row r="100" spans="1:9" ht="107.15" customHeight="1" x14ac:dyDescent="0.35">
      <c r="A100" s="81" t="s">
        <v>624</v>
      </c>
      <c r="B100" s="69" t="s">
        <v>585</v>
      </c>
      <c r="C100" s="829" t="s">
        <v>222</v>
      </c>
      <c r="D100" s="830"/>
      <c r="E100" s="87"/>
      <c r="F100" s="87"/>
      <c r="G100" s="74" t="s">
        <v>79</v>
      </c>
      <c r="H100" s="74" t="s">
        <v>80</v>
      </c>
      <c r="I100" s="74" t="s">
        <v>213</v>
      </c>
    </row>
    <row r="101" spans="1:9" ht="22.5" customHeight="1" x14ac:dyDescent="0.35">
      <c r="A101" s="929"/>
      <c r="B101" s="929"/>
      <c r="C101" s="929"/>
      <c r="D101" s="929"/>
      <c r="E101" s="929"/>
      <c r="F101" s="929"/>
      <c r="G101" s="929"/>
      <c r="H101" s="929"/>
      <c r="I101" s="929"/>
    </row>
    <row r="102" spans="1:9" ht="10.5" customHeight="1" x14ac:dyDescent="0.35">
      <c r="A102" s="827"/>
      <c r="B102" s="827"/>
      <c r="C102" s="827"/>
      <c r="D102" s="827"/>
      <c r="E102" s="827"/>
      <c r="F102" s="827"/>
      <c r="G102" s="827"/>
      <c r="H102" s="827"/>
      <c r="I102" s="827"/>
    </row>
    <row r="103" spans="1:9" ht="25.4" customHeight="1" x14ac:dyDescent="0.35">
      <c r="A103" s="825" t="s">
        <v>494</v>
      </c>
      <c r="B103" s="825"/>
      <c r="C103" s="825"/>
      <c r="D103" s="825"/>
      <c r="E103" s="314" t="s">
        <v>12</v>
      </c>
      <c r="F103" s="314" t="s">
        <v>13</v>
      </c>
      <c r="G103" s="314" t="s">
        <v>147</v>
      </c>
      <c r="H103" s="314" t="s">
        <v>146</v>
      </c>
      <c r="I103" s="314" t="s">
        <v>145</v>
      </c>
    </row>
    <row r="104" spans="1:9" ht="18.649999999999999" customHeight="1" x14ac:dyDescent="0.35">
      <c r="A104" s="1003" t="s">
        <v>185</v>
      </c>
      <c r="B104" s="1003"/>
      <c r="C104" s="1003"/>
      <c r="D104" s="1003"/>
      <c r="E104" s="1003"/>
      <c r="F104" s="1003"/>
      <c r="G104" s="1003"/>
      <c r="H104" s="1003"/>
      <c r="I104" s="1003"/>
    </row>
    <row r="105" spans="1:9" ht="51.65" customHeight="1" x14ac:dyDescent="0.35">
      <c r="A105" s="140" t="s">
        <v>14</v>
      </c>
      <c r="B105" s="69" t="s">
        <v>684</v>
      </c>
      <c r="C105" s="931" t="s">
        <v>222</v>
      </c>
      <c r="D105" s="932"/>
      <c r="E105" s="86"/>
      <c r="F105" s="86"/>
      <c r="G105" s="73" t="s">
        <v>84</v>
      </c>
      <c r="H105" s="73" t="s">
        <v>85</v>
      </c>
      <c r="I105" s="73" t="s">
        <v>213</v>
      </c>
    </row>
    <row r="106" spans="1:9" ht="85.4" customHeight="1" x14ac:dyDescent="0.35">
      <c r="A106" s="140" t="s">
        <v>30</v>
      </c>
      <c r="B106" s="821" t="s">
        <v>689</v>
      </c>
      <c r="C106" s="822"/>
      <c r="D106" s="67" t="s">
        <v>683</v>
      </c>
      <c r="E106" s="86"/>
      <c r="F106" s="86"/>
      <c r="G106" s="73" t="s">
        <v>84</v>
      </c>
      <c r="H106" s="73" t="s">
        <v>85</v>
      </c>
      <c r="I106" s="73" t="s">
        <v>213</v>
      </c>
    </row>
    <row r="107" spans="1:9" ht="3.65" customHeight="1" x14ac:dyDescent="0.35">
      <c r="A107" s="1000"/>
      <c r="B107" s="1000"/>
      <c r="C107" s="1000"/>
      <c r="D107" s="1000"/>
      <c r="E107" s="1000"/>
      <c r="F107" s="1000"/>
      <c r="G107" s="1000"/>
      <c r="H107" s="1000"/>
      <c r="I107" s="1000"/>
    </row>
    <row r="108" spans="1:9" ht="3.65" customHeight="1" x14ac:dyDescent="0.35">
      <c r="A108" s="1001"/>
      <c r="B108" s="1001"/>
      <c r="C108" s="1001"/>
      <c r="D108" s="1001"/>
      <c r="E108" s="1001"/>
      <c r="F108" s="1001"/>
      <c r="G108" s="1001"/>
      <c r="H108" s="1001"/>
      <c r="I108" s="1001"/>
    </row>
    <row r="109" spans="1:9" ht="18.649999999999999" customHeight="1" x14ac:dyDescent="0.35">
      <c r="A109" s="1004" t="s">
        <v>600</v>
      </c>
      <c r="B109" s="1004"/>
      <c r="C109" s="1004"/>
      <c r="D109" s="1004"/>
      <c r="E109" s="1004"/>
      <c r="F109" s="1004"/>
      <c r="G109" s="1004"/>
      <c r="H109" s="1004"/>
      <c r="I109" s="1004"/>
    </row>
    <row r="110" spans="1:9" ht="60.65" customHeight="1" x14ac:dyDescent="0.35">
      <c r="A110" s="80" t="s">
        <v>14</v>
      </c>
      <c r="B110" s="821" t="s">
        <v>613</v>
      </c>
      <c r="C110" s="822"/>
      <c r="D110" s="67" t="s">
        <v>325</v>
      </c>
      <c r="E110" s="86"/>
      <c r="F110" s="86"/>
      <c r="G110" s="73" t="s">
        <v>86</v>
      </c>
      <c r="H110" s="73" t="s">
        <v>87</v>
      </c>
      <c r="I110" s="73" t="s">
        <v>705</v>
      </c>
    </row>
    <row r="111" spans="1:9" ht="48" customHeight="1" x14ac:dyDescent="0.35">
      <c r="A111" s="81" t="s">
        <v>30</v>
      </c>
      <c r="B111" s="818" t="s">
        <v>706</v>
      </c>
      <c r="C111" s="819"/>
      <c r="D111" s="68" t="s">
        <v>325</v>
      </c>
      <c r="E111" s="87"/>
      <c r="F111" s="87"/>
      <c r="G111" s="74" t="s">
        <v>86</v>
      </c>
      <c r="H111" s="74" t="s">
        <v>87</v>
      </c>
      <c r="I111" s="74" t="s">
        <v>6</v>
      </c>
    </row>
    <row r="112" spans="1:9" ht="41.9" customHeight="1" x14ac:dyDescent="0.35">
      <c r="A112" s="81" t="s">
        <v>31</v>
      </c>
      <c r="B112" s="818" t="s">
        <v>471</v>
      </c>
      <c r="C112" s="819"/>
      <c r="D112" s="68" t="s">
        <v>326</v>
      </c>
      <c r="E112" s="87"/>
      <c r="F112" s="87"/>
      <c r="G112" s="74" t="s">
        <v>86</v>
      </c>
      <c r="H112" s="74" t="s">
        <v>87</v>
      </c>
      <c r="I112" s="74" t="s">
        <v>213</v>
      </c>
    </row>
    <row r="113" spans="1:9" ht="46.4" customHeight="1" x14ac:dyDescent="0.35">
      <c r="A113" s="81" t="s">
        <v>34</v>
      </c>
      <c r="B113" s="818" t="s">
        <v>472</v>
      </c>
      <c r="C113" s="819"/>
      <c r="D113" s="68" t="s">
        <v>326</v>
      </c>
      <c r="E113" s="87"/>
      <c r="F113" s="87"/>
      <c r="G113" s="74" t="s">
        <v>86</v>
      </c>
      <c r="H113" s="74" t="s">
        <v>87</v>
      </c>
      <c r="I113" s="74" t="s">
        <v>213</v>
      </c>
    </row>
    <row r="114" spans="1:9" ht="48" customHeight="1" x14ac:dyDescent="0.35">
      <c r="A114" s="81" t="s">
        <v>35</v>
      </c>
      <c r="B114" s="818" t="s">
        <v>473</v>
      </c>
      <c r="C114" s="819"/>
      <c r="D114" s="68" t="s">
        <v>325</v>
      </c>
      <c r="E114" s="87"/>
      <c r="F114" s="87"/>
      <c r="G114" s="74" t="s">
        <v>86</v>
      </c>
      <c r="H114" s="74" t="s">
        <v>87</v>
      </c>
      <c r="I114" s="74" t="s">
        <v>213</v>
      </c>
    </row>
    <row r="115" spans="1:9" ht="41.9" customHeight="1" x14ac:dyDescent="0.35">
      <c r="A115" s="81" t="s">
        <v>47</v>
      </c>
      <c r="B115" s="818" t="s">
        <v>571</v>
      </c>
      <c r="C115" s="819"/>
      <c r="D115" s="68" t="s">
        <v>327</v>
      </c>
      <c r="E115" s="87"/>
      <c r="F115" s="87"/>
      <c r="G115" s="74" t="s">
        <v>86</v>
      </c>
      <c r="H115" s="74" t="s">
        <v>393</v>
      </c>
      <c r="I115" s="74" t="s">
        <v>213</v>
      </c>
    </row>
    <row r="116" spans="1:9" ht="99" customHeight="1" x14ac:dyDescent="0.35">
      <c r="A116" s="1000"/>
      <c r="B116" s="1000"/>
      <c r="C116" s="1000"/>
      <c r="D116" s="1000"/>
      <c r="E116" s="1000"/>
      <c r="F116" s="1000"/>
      <c r="G116" s="1000"/>
      <c r="H116" s="1000"/>
      <c r="I116" s="1000"/>
    </row>
    <row r="117" spans="1:9" ht="74.25" customHeight="1" x14ac:dyDescent="0.35">
      <c r="A117" s="1001"/>
      <c r="B117" s="1001"/>
      <c r="C117" s="1001"/>
      <c r="D117" s="1001"/>
      <c r="E117" s="1001"/>
      <c r="F117" s="1001"/>
      <c r="G117" s="1001"/>
      <c r="H117" s="1001"/>
      <c r="I117" s="1001"/>
    </row>
    <row r="118" spans="1:9" ht="25.4" customHeight="1" x14ac:dyDescent="0.35">
      <c r="A118" s="825" t="s">
        <v>187</v>
      </c>
      <c r="B118" s="825"/>
      <c r="C118" s="825"/>
      <c r="D118" s="825"/>
      <c r="E118" s="314" t="s">
        <v>12</v>
      </c>
      <c r="F118" s="314" t="s">
        <v>13</v>
      </c>
      <c r="G118" s="314" t="s">
        <v>147</v>
      </c>
      <c r="H118" s="314" t="s">
        <v>146</v>
      </c>
      <c r="I118" s="314" t="s">
        <v>145</v>
      </c>
    </row>
    <row r="119" spans="1:9" ht="182.5" customHeight="1" x14ac:dyDescent="0.35">
      <c r="A119" s="82" t="s">
        <v>14</v>
      </c>
      <c r="B119" s="523" t="s">
        <v>650</v>
      </c>
      <c r="C119" s="524"/>
      <c r="D119" s="141" t="s">
        <v>328</v>
      </c>
      <c r="E119" s="90"/>
      <c r="F119" s="90"/>
      <c r="G119" s="77" t="s">
        <v>213</v>
      </c>
      <c r="H119" s="77" t="s">
        <v>213</v>
      </c>
      <c r="I119" s="77" t="s">
        <v>714</v>
      </c>
    </row>
    <row r="120" spans="1:9" ht="3.65" customHeight="1" x14ac:dyDescent="0.35">
      <c r="A120" s="1000"/>
      <c r="B120" s="1000"/>
      <c r="C120" s="1000"/>
      <c r="D120" s="1000"/>
      <c r="E120" s="1000"/>
      <c r="F120" s="1000"/>
      <c r="G120" s="1000"/>
      <c r="H120" s="1000"/>
      <c r="I120" s="1000"/>
    </row>
    <row r="121" spans="1:9" ht="3.65" customHeight="1" x14ac:dyDescent="0.35">
      <c r="A121" s="1001"/>
      <c r="B121" s="1001"/>
      <c r="C121" s="1001"/>
      <c r="D121" s="1001"/>
      <c r="E121" s="1001"/>
      <c r="F121" s="1001"/>
      <c r="G121" s="1001"/>
      <c r="H121" s="1001"/>
      <c r="I121" s="1001"/>
    </row>
    <row r="122" spans="1:9" ht="18.649999999999999" customHeight="1" x14ac:dyDescent="0.35">
      <c r="A122" s="1003" t="s">
        <v>785</v>
      </c>
      <c r="B122" s="1003"/>
      <c r="C122" s="1003"/>
      <c r="D122" s="1003"/>
      <c r="E122" s="1003"/>
      <c r="F122" s="1003"/>
      <c r="G122" s="1003"/>
      <c r="H122" s="1003"/>
      <c r="I122" s="1003"/>
    </row>
    <row r="123" spans="1:9" ht="44.15" customHeight="1" x14ac:dyDescent="0.35">
      <c r="A123" s="80" t="s">
        <v>14</v>
      </c>
      <c r="B123" s="550" t="s">
        <v>786</v>
      </c>
      <c r="C123" s="551"/>
      <c r="D123" s="67" t="s">
        <v>329</v>
      </c>
      <c r="E123" s="86"/>
      <c r="F123" s="86"/>
      <c r="G123" s="73" t="s">
        <v>213</v>
      </c>
      <c r="H123" s="73" t="s">
        <v>213</v>
      </c>
      <c r="I123" s="73" t="s">
        <v>5</v>
      </c>
    </row>
    <row r="124" spans="1:9" ht="45" customHeight="1" x14ac:dyDescent="0.35">
      <c r="A124" s="81" t="s">
        <v>30</v>
      </c>
      <c r="B124" s="787" t="s">
        <v>313</v>
      </c>
      <c r="C124" s="788"/>
      <c r="D124" s="68" t="s">
        <v>330</v>
      </c>
      <c r="E124" s="87"/>
      <c r="F124" s="87"/>
      <c r="G124" s="74" t="s">
        <v>213</v>
      </c>
      <c r="H124" s="74" t="s">
        <v>213</v>
      </c>
      <c r="I124" s="74" t="s">
        <v>5</v>
      </c>
    </row>
    <row r="125" spans="1:9" ht="47.15" customHeight="1" x14ac:dyDescent="0.35">
      <c r="A125" s="79" t="s">
        <v>31</v>
      </c>
      <c r="B125" s="781" t="s">
        <v>315</v>
      </c>
      <c r="C125" s="782"/>
      <c r="D125" s="71" t="s">
        <v>331</v>
      </c>
      <c r="E125" s="88"/>
      <c r="F125" s="88"/>
      <c r="G125" s="72" t="s">
        <v>213</v>
      </c>
      <c r="H125" s="72" t="s">
        <v>213</v>
      </c>
      <c r="I125" s="72" t="s">
        <v>5</v>
      </c>
    </row>
    <row r="126" spans="1:9" ht="6.65" customHeight="1" x14ac:dyDescent="0.35">
      <c r="A126" s="1000"/>
      <c r="B126" s="1000"/>
      <c r="C126" s="1000"/>
      <c r="D126" s="1000"/>
      <c r="E126" s="1000"/>
      <c r="F126" s="1000"/>
      <c r="G126" s="1000"/>
      <c r="H126" s="1000"/>
      <c r="I126" s="1000"/>
    </row>
    <row r="127" spans="1:9" ht="6.65" customHeight="1" x14ac:dyDescent="0.35">
      <c r="A127" s="1001"/>
      <c r="B127" s="1001"/>
      <c r="C127" s="1001"/>
      <c r="D127" s="1001"/>
      <c r="E127" s="1001"/>
      <c r="F127" s="1001"/>
      <c r="G127" s="1001"/>
      <c r="H127" s="1001"/>
      <c r="I127" s="1001"/>
    </row>
    <row r="128" spans="1:9" ht="18.649999999999999" customHeight="1" x14ac:dyDescent="0.35">
      <c r="A128" s="1002" t="s">
        <v>201</v>
      </c>
      <c r="B128" s="1002"/>
      <c r="C128" s="1002"/>
      <c r="D128" s="1002"/>
      <c r="E128" s="1002"/>
      <c r="F128" s="1002"/>
      <c r="G128" s="1002"/>
      <c r="H128" s="1002"/>
      <c r="I128" s="1002"/>
    </row>
    <row r="129" spans="1:9" ht="33.65" customHeight="1" x14ac:dyDescent="0.35">
      <c r="A129" s="80" t="s">
        <v>14</v>
      </c>
      <c r="B129" s="75" t="s">
        <v>332</v>
      </c>
      <c r="C129" s="931" t="s">
        <v>222</v>
      </c>
      <c r="D129" s="932"/>
      <c r="E129" s="86"/>
      <c r="F129" s="86"/>
      <c r="G129" s="73" t="s">
        <v>213</v>
      </c>
      <c r="H129" s="73" t="s">
        <v>213</v>
      </c>
      <c r="I129" s="73" t="s">
        <v>213</v>
      </c>
    </row>
    <row r="130" spans="1:9" ht="33.65" customHeight="1" x14ac:dyDescent="0.35">
      <c r="A130" s="81" t="s">
        <v>30</v>
      </c>
      <c r="B130" s="69" t="s">
        <v>216</v>
      </c>
      <c r="C130" s="829" t="s">
        <v>222</v>
      </c>
      <c r="D130" s="830"/>
      <c r="E130" s="87"/>
      <c r="F130" s="87"/>
      <c r="G130" s="74" t="s">
        <v>213</v>
      </c>
      <c r="H130" s="74" t="s">
        <v>213</v>
      </c>
      <c r="I130" s="74" t="s">
        <v>213</v>
      </c>
    </row>
    <row r="131" spans="1:9" ht="39.65" customHeight="1" x14ac:dyDescent="0.35">
      <c r="A131" s="81" t="s">
        <v>31</v>
      </c>
      <c r="B131" s="787" t="s">
        <v>501</v>
      </c>
      <c r="C131" s="788"/>
      <c r="D131" s="68" t="s">
        <v>333</v>
      </c>
      <c r="E131" s="87"/>
      <c r="F131" s="87"/>
      <c r="G131" s="74" t="s">
        <v>213</v>
      </c>
      <c r="H131" s="74" t="s">
        <v>213</v>
      </c>
      <c r="I131" s="74" t="s">
        <v>213</v>
      </c>
    </row>
    <row r="132" spans="1:9" ht="42.65" customHeight="1" x14ac:dyDescent="0.35">
      <c r="A132" s="81" t="s">
        <v>34</v>
      </c>
      <c r="B132" s="787" t="s">
        <v>572</v>
      </c>
      <c r="C132" s="788"/>
      <c r="D132" s="68" t="s">
        <v>333</v>
      </c>
      <c r="E132" s="87"/>
      <c r="F132" s="87"/>
      <c r="G132" s="74" t="s">
        <v>213</v>
      </c>
      <c r="H132" s="74" t="s">
        <v>213</v>
      </c>
      <c r="I132" s="74" t="s">
        <v>213</v>
      </c>
    </row>
    <row r="133" spans="1:9" ht="54.65" customHeight="1" x14ac:dyDescent="0.35">
      <c r="A133" s="81" t="s">
        <v>35</v>
      </c>
      <c r="B133" s="787" t="s">
        <v>601</v>
      </c>
      <c r="C133" s="788"/>
      <c r="D133" s="68" t="s">
        <v>333</v>
      </c>
      <c r="E133" s="87"/>
      <c r="F133" s="87"/>
      <c r="G133" s="74" t="s">
        <v>213</v>
      </c>
      <c r="H133" s="74" t="s">
        <v>213</v>
      </c>
      <c r="I133" s="74" t="s">
        <v>213</v>
      </c>
    </row>
    <row r="134" spans="1:9" ht="7.4" customHeight="1" x14ac:dyDescent="0.35">
      <c r="A134" s="1005"/>
      <c r="B134" s="1005"/>
      <c r="C134" s="1005"/>
      <c r="D134" s="1005"/>
      <c r="E134" s="1005"/>
      <c r="F134" s="1005"/>
      <c r="G134" s="1005"/>
      <c r="H134" s="1005"/>
      <c r="I134" s="1005"/>
    </row>
    <row r="135" spans="1:9" ht="5.5" customHeight="1" x14ac:dyDescent="0.35">
      <c r="A135" s="1006"/>
      <c r="B135" s="1006"/>
      <c r="C135" s="1006"/>
      <c r="D135" s="1006"/>
      <c r="E135" s="1006"/>
      <c r="F135" s="1006"/>
      <c r="G135" s="1006"/>
      <c r="H135" s="1006"/>
      <c r="I135" s="1006"/>
    </row>
    <row r="136" spans="1:9" ht="26.15" customHeight="1" x14ac:dyDescent="0.35">
      <c r="A136" s="562" t="s">
        <v>170</v>
      </c>
      <c r="B136" s="562"/>
      <c r="C136" s="562"/>
      <c r="D136" s="562"/>
      <c r="E136" s="313" t="s">
        <v>12</v>
      </c>
      <c r="F136" s="313" t="s">
        <v>13</v>
      </c>
      <c r="G136" s="313" t="s">
        <v>147</v>
      </c>
      <c r="H136" s="313" t="s">
        <v>146</v>
      </c>
      <c r="I136" s="313" t="s">
        <v>145</v>
      </c>
    </row>
    <row r="137" spans="1:9" ht="18.649999999999999" customHeight="1" x14ac:dyDescent="0.35">
      <c r="A137" s="825" t="s">
        <v>171</v>
      </c>
      <c r="B137" s="825"/>
      <c r="C137" s="825"/>
      <c r="D137" s="825"/>
      <c r="E137" s="825"/>
      <c r="F137" s="825"/>
      <c r="G137" s="825"/>
      <c r="H137" s="825"/>
      <c r="I137" s="825"/>
    </row>
    <row r="138" spans="1:9" ht="58.4" customHeight="1" x14ac:dyDescent="0.35">
      <c r="A138" s="80" t="s">
        <v>14</v>
      </c>
      <c r="B138" s="938" t="s">
        <v>588</v>
      </c>
      <c r="C138" s="939"/>
      <c r="D138" s="65" t="s">
        <v>435</v>
      </c>
      <c r="E138" s="86"/>
      <c r="F138" s="86"/>
      <c r="G138" s="73" t="s">
        <v>55</v>
      </c>
      <c r="H138" s="73" t="s">
        <v>56</v>
      </c>
      <c r="I138" s="73" t="s">
        <v>213</v>
      </c>
    </row>
    <row r="139" spans="1:9" ht="44.15" customHeight="1" x14ac:dyDescent="0.35">
      <c r="A139" s="81" t="s">
        <v>30</v>
      </c>
      <c r="B139" s="787" t="s">
        <v>750</v>
      </c>
      <c r="C139" s="788"/>
      <c r="D139" s="65" t="s">
        <v>433</v>
      </c>
      <c r="E139" s="87"/>
      <c r="F139" s="87"/>
      <c r="G139" s="74" t="s">
        <v>55</v>
      </c>
      <c r="H139" s="74" t="s">
        <v>56</v>
      </c>
      <c r="I139" s="74" t="s">
        <v>213</v>
      </c>
    </row>
    <row r="140" spans="1:9" ht="38.5" customHeight="1" x14ac:dyDescent="0.35">
      <c r="A140" s="81" t="s">
        <v>31</v>
      </c>
      <c r="B140" s="69" t="s">
        <v>635</v>
      </c>
      <c r="C140" s="619" t="s">
        <v>234</v>
      </c>
      <c r="D140" s="621"/>
      <c r="E140" s="87"/>
      <c r="F140" s="87"/>
      <c r="G140" s="74" t="s">
        <v>55</v>
      </c>
      <c r="H140" s="74" t="s">
        <v>56</v>
      </c>
      <c r="I140" s="74" t="s">
        <v>213</v>
      </c>
    </row>
    <row r="141" spans="1:9" ht="43.4" customHeight="1" x14ac:dyDescent="0.35">
      <c r="A141" s="79" t="s">
        <v>34</v>
      </c>
      <c r="B141" s="781" t="s">
        <v>407</v>
      </c>
      <c r="C141" s="782"/>
      <c r="D141" s="71" t="s">
        <v>434</v>
      </c>
      <c r="E141" s="88"/>
      <c r="F141" s="88"/>
      <c r="G141" s="72" t="s">
        <v>38</v>
      </c>
      <c r="H141" s="125" t="s">
        <v>707</v>
      </c>
      <c r="I141" s="72" t="s">
        <v>213</v>
      </c>
    </row>
    <row r="142" spans="1:9" ht="63" customHeight="1" x14ac:dyDescent="0.35">
      <c r="A142" s="1000"/>
      <c r="B142" s="1000"/>
      <c r="C142" s="1000"/>
      <c r="D142" s="1000"/>
      <c r="E142" s="1000"/>
      <c r="F142" s="1000"/>
      <c r="G142" s="1000"/>
      <c r="H142" s="1000"/>
      <c r="I142" s="1000"/>
    </row>
    <row r="143" spans="1:9" ht="43.5" customHeight="1" x14ac:dyDescent="0.35">
      <c r="A143" s="1001"/>
      <c r="B143" s="1001"/>
      <c r="C143" s="1001"/>
      <c r="D143" s="1001"/>
      <c r="E143" s="1001"/>
      <c r="F143" s="1001"/>
      <c r="G143" s="1001"/>
      <c r="H143" s="1001"/>
      <c r="I143" s="1001"/>
    </row>
    <row r="144" spans="1:9" ht="24.75" customHeight="1" x14ac:dyDescent="0.35">
      <c r="A144" s="825" t="s">
        <v>188</v>
      </c>
      <c r="B144" s="825"/>
      <c r="C144" s="825"/>
      <c r="D144" s="825"/>
      <c r="E144" s="314" t="s">
        <v>12</v>
      </c>
      <c r="F144" s="314" t="s">
        <v>13</v>
      </c>
      <c r="G144" s="314" t="s">
        <v>147</v>
      </c>
      <c r="H144" s="314" t="s">
        <v>146</v>
      </c>
      <c r="I144" s="314" t="s">
        <v>145</v>
      </c>
    </row>
    <row r="145" spans="1:9" ht="76.400000000000006" customHeight="1" x14ac:dyDescent="0.35">
      <c r="A145" s="80" t="s">
        <v>14</v>
      </c>
      <c r="B145" s="550" t="s">
        <v>674</v>
      </c>
      <c r="C145" s="551"/>
      <c r="D145" s="67" t="s">
        <v>334</v>
      </c>
      <c r="E145" s="86"/>
      <c r="F145" s="86"/>
      <c r="G145" s="73" t="s">
        <v>88</v>
      </c>
      <c r="H145" s="73" t="s">
        <v>710</v>
      </c>
      <c r="I145" s="73" t="s">
        <v>213</v>
      </c>
    </row>
    <row r="146" spans="1:9" ht="66.650000000000006" customHeight="1" x14ac:dyDescent="0.35">
      <c r="A146" s="81" t="s">
        <v>30</v>
      </c>
      <c r="B146" s="69" t="s">
        <v>587</v>
      </c>
      <c r="C146" s="619" t="s">
        <v>234</v>
      </c>
      <c r="D146" s="621"/>
      <c r="E146" s="87"/>
      <c r="F146" s="87"/>
      <c r="G146" s="74" t="s">
        <v>88</v>
      </c>
      <c r="H146" s="74" t="s">
        <v>711</v>
      </c>
      <c r="I146" s="74" t="s">
        <v>213</v>
      </c>
    </row>
    <row r="147" spans="1:9" ht="51.65" customHeight="1" x14ac:dyDescent="0.35">
      <c r="A147" s="81" t="s">
        <v>31</v>
      </c>
      <c r="B147" s="787" t="s">
        <v>89</v>
      </c>
      <c r="C147" s="788"/>
      <c r="D147" s="68" t="s">
        <v>335</v>
      </c>
      <c r="E147" s="87"/>
      <c r="F147" s="87"/>
      <c r="G147" s="74" t="s">
        <v>88</v>
      </c>
      <c r="H147" s="74" t="s">
        <v>711</v>
      </c>
      <c r="I147" s="74" t="s">
        <v>213</v>
      </c>
    </row>
    <row r="148" spans="1:9" ht="90.65" customHeight="1" x14ac:dyDescent="0.35">
      <c r="A148" s="81" t="s">
        <v>34</v>
      </c>
      <c r="B148" s="122" t="s">
        <v>633</v>
      </c>
      <c r="C148" s="619" t="s">
        <v>222</v>
      </c>
      <c r="D148" s="621"/>
      <c r="E148" s="87"/>
      <c r="F148" s="87"/>
      <c r="G148" s="74" t="s">
        <v>88</v>
      </c>
      <c r="H148" s="74" t="s">
        <v>711</v>
      </c>
      <c r="I148" s="74" t="s">
        <v>213</v>
      </c>
    </row>
    <row r="149" spans="1:9" ht="7.5" customHeight="1" x14ac:dyDescent="0.35">
      <c r="A149" s="1000"/>
      <c r="B149" s="1000"/>
      <c r="C149" s="1000"/>
      <c r="D149" s="1000"/>
      <c r="E149" s="1000"/>
      <c r="F149" s="1000"/>
      <c r="G149" s="1000"/>
      <c r="H149" s="1000"/>
      <c r="I149" s="1000"/>
    </row>
    <row r="150" spans="1:9" ht="6.65" customHeight="1" x14ac:dyDescent="0.35">
      <c r="A150" s="1001"/>
      <c r="B150" s="1001"/>
      <c r="C150" s="1001"/>
      <c r="D150" s="1001"/>
      <c r="E150" s="1001"/>
      <c r="F150" s="1001"/>
      <c r="G150" s="1001"/>
      <c r="H150" s="1001"/>
      <c r="I150" s="1001"/>
    </row>
    <row r="151" spans="1:9" ht="18.649999999999999" customHeight="1" x14ac:dyDescent="0.35">
      <c r="A151" s="825" t="s">
        <v>202</v>
      </c>
      <c r="B151" s="825"/>
      <c r="C151" s="825"/>
      <c r="D151" s="825"/>
      <c r="E151" s="825"/>
      <c r="F151" s="825"/>
      <c r="G151" s="825"/>
      <c r="H151" s="825"/>
      <c r="I151" s="825"/>
    </row>
    <row r="152" spans="1:9" ht="123.65" customHeight="1" x14ac:dyDescent="0.35">
      <c r="A152" s="80" t="s">
        <v>14</v>
      </c>
      <c r="B152" s="305" t="s">
        <v>634</v>
      </c>
      <c r="C152" s="619" t="s">
        <v>222</v>
      </c>
      <c r="D152" s="621"/>
      <c r="E152" s="86"/>
      <c r="F152" s="86"/>
      <c r="G152" s="73" t="s">
        <v>90</v>
      </c>
      <c r="H152" s="73" t="s">
        <v>91</v>
      </c>
      <c r="I152" s="73" t="s">
        <v>213</v>
      </c>
    </row>
    <row r="153" spans="1:9" ht="8.25" customHeight="1" x14ac:dyDescent="0.35">
      <c r="A153" s="1005"/>
      <c r="B153" s="1005"/>
      <c r="C153" s="1005"/>
      <c r="D153" s="1005"/>
      <c r="E153" s="1005"/>
      <c r="F153" s="1005"/>
      <c r="G153" s="1005"/>
      <c r="H153" s="1005"/>
      <c r="I153" s="1005"/>
    </row>
    <row r="154" spans="1:9" ht="6.75" customHeight="1" x14ac:dyDescent="0.35">
      <c r="A154" s="1006"/>
      <c r="B154" s="1006"/>
      <c r="C154" s="1006"/>
      <c r="D154" s="1006"/>
      <c r="E154" s="1006"/>
      <c r="F154" s="1006"/>
      <c r="G154" s="1006"/>
      <c r="H154" s="1006"/>
      <c r="I154" s="1006"/>
    </row>
    <row r="155" spans="1:9" ht="26.15" customHeight="1" x14ac:dyDescent="0.35">
      <c r="A155" s="562" t="s">
        <v>533</v>
      </c>
      <c r="B155" s="562"/>
      <c r="C155" s="562"/>
      <c r="D155" s="562"/>
      <c r="E155" s="313" t="s">
        <v>12</v>
      </c>
      <c r="F155" s="313" t="s">
        <v>13</v>
      </c>
      <c r="G155" s="313" t="s">
        <v>147</v>
      </c>
      <c r="H155" s="313" t="s">
        <v>146</v>
      </c>
      <c r="I155" s="313" t="s">
        <v>145</v>
      </c>
    </row>
    <row r="156" spans="1:9" ht="18.649999999999999" customHeight="1" x14ac:dyDescent="0.35">
      <c r="A156" s="825" t="s">
        <v>535</v>
      </c>
      <c r="B156" s="825"/>
      <c r="C156" s="825"/>
      <c r="D156" s="825"/>
      <c r="E156" s="825"/>
      <c r="F156" s="825"/>
      <c r="G156" s="825"/>
      <c r="H156" s="825"/>
      <c r="I156" s="825"/>
    </row>
    <row r="157" spans="1:9" ht="81" customHeight="1" x14ac:dyDescent="0.35">
      <c r="A157" s="80" t="s">
        <v>14</v>
      </c>
      <c r="B157" s="550" t="s">
        <v>636</v>
      </c>
      <c r="C157" s="551"/>
      <c r="D157" s="67" t="s">
        <v>531</v>
      </c>
      <c r="E157" s="86"/>
      <c r="F157" s="86"/>
      <c r="G157" s="73" t="s">
        <v>92</v>
      </c>
      <c r="H157" s="73" t="s">
        <v>93</v>
      </c>
      <c r="I157" s="73" t="s">
        <v>213</v>
      </c>
    </row>
    <row r="158" spans="1:9" ht="57" customHeight="1" x14ac:dyDescent="0.35">
      <c r="A158" s="81" t="s">
        <v>30</v>
      </c>
      <c r="B158" s="787" t="s">
        <v>589</v>
      </c>
      <c r="C158" s="788"/>
      <c r="D158" s="67" t="s">
        <v>531</v>
      </c>
      <c r="E158" s="87"/>
      <c r="F158" s="87"/>
      <c r="G158" s="74" t="s">
        <v>92</v>
      </c>
      <c r="H158" s="74" t="s">
        <v>93</v>
      </c>
      <c r="I158" s="74" t="s">
        <v>213</v>
      </c>
    </row>
    <row r="159" spans="1:9" ht="117" customHeight="1" x14ac:dyDescent="0.35">
      <c r="A159" s="79" t="s">
        <v>31</v>
      </c>
      <c r="B159" s="78" t="s">
        <v>602</v>
      </c>
      <c r="C159" s="925" t="s">
        <v>222</v>
      </c>
      <c r="D159" s="926"/>
      <c r="E159" s="88"/>
      <c r="F159" s="88"/>
      <c r="G159" s="72" t="s">
        <v>92</v>
      </c>
      <c r="H159" s="72" t="s">
        <v>93</v>
      </c>
      <c r="I159" s="72" t="s">
        <v>213</v>
      </c>
    </row>
    <row r="160" spans="1:9" ht="4.4000000000000004" customHeight="1" x14ac:dyDescent="0.35">
      <c r="A160" s="1000"/>
      <c r="B160" s="1000"/>
      <c r="C160" s="1000"/>
      <c r="D160" s="1000"/>
      <c r="E160" s="1000"/>
      <c r="F160" s="1000"/>
      <c r="G160" s="1000"/>
      <c r="H160" s="1000"/>
      <c r="I160" s="1000"/>
    </row>
    <row r="161" spans="1:9" ht="6.65" customHeight="1" x14ac:dyDescent="0.35">
      <c r="A161" s="1001"/>
      <c r="B161" s="1001"/>
      <c r="C161" s="1001"/>
      <c r="D161" s="1001"/>
      <c r="E161" s="1001"/>
      <c r="F161" s="1001"/>
      <c r="G161" s="1001"/>
      <c r="H161" s="1001"/>
      <c r="I161" s="1001"/>
    </row>
    <row r="162" spans="1:9" ht="18.649999999999999" customHeight="1" x14ac:dyDescent="0.35">
      <c r="A162" s="825" t="s">
        <v>189</v>
      </c>
      <c r="B162" s="825"/>
      <c r="C162" s="825"/>
      <c r="D162" s="825"/>
      <c r="E162" s="825"/>
      <c r="F162" s="825"/>
      <c r="G162" s="825"/>
      <c r="H162" s="825"/>
      <c r="I162" s="825"/>
    </row>
    <row r="163" spans="1:9" ht="106.4" customHeight="1" x14ac:dyDescent="0.35">
      <c r="A163" s="80" t="s">
        <v>14</v>
      </c>
      <c r="B163" s="121" t="s">
        <v>590</v>
      </c>
      <c r="C163" s="829" t="s">
        <v>222</v>
      </c>
      <c r="D163" s="830"/>
      <c r="E163" s="86"/>
      <c r="F163" s="86"/>
      <c r="G163" s="73" t="s">
        <v>94</v>
      </c>
      <c r="H163" s="73" t="s">
        <v>95</v>
      </c>
      <c r="I163" s="73" t="s">
        <v>213</v>
      </c>
    </row>
    <row r="164" spans="1:9" ht="79.75" customHeight="1" x14ac:dyDescent="0.35">
      <c r="A164" s="79" t="s">
        <v>30</v>
      </c>
      <c r="B164" s="124" t="s">
        <v>591</v>
      </c>
      <c r="C164" s="829" t="s">
        <v>222</v>
      </c>
      <c r="D164" s="830"/>
      <c r="E164" s="88"/>
      <c r="F164" s="88"/>
      <c r="G164" s="72" t="s">
        <v>94</v>
      </c>
      <c r="H164" s="72" t="s">
        <v>95</v>
      </c>
      <c r="I164" s="72" t="s">
        <v>213</v>
      </c>
    </row>
    <row r="165" spans="1:9" ht="7.4" customHeight="1" x14ac:dyDescent="0.35">
      <c r="A165" s="1000"/>
      <c r="B165" s="1000"/>
      <c r="C165" s="1000"/>
      <c r="D165" s="1000"/>
      <c r="E165" s="1000"/>
      <c r="F165" s="1000"/>
      <c r="G165" s="1000"/>
      <c r="H165" s="1000"/>
      <c r="I165" s="1000"/>
    </row>
    <row r="166" spans="1:9" ht="1.4" customHeight="1" x14ac:dyDescent="0.35">
      <c r="A166" s="1001"/>
      <c r="B166" s="1001"/>
      <c r="C166" s="1001"/>
      <c r="D166" s="1001"/>
      <c r="E166" s="1001"/>
      <c r="F166" s="1001"/>
      <c r="G166" s="1001"/>
      <c r="H166" s="1001"/>
      <c r="I166" s="1001"/>
    </row>
    <row r="167" spans="1:9" ht="25.4" customHeight="1" x14ac:dyDescent="0.35">
      <c r="A167" s="825" t="s">
        <v>190</v>
      </c>
      <c r="B167" s="825"/>
      <c r="C167" s="825"/>
      <c r="D167" s="825"/>
      <c r="E167" s="314" t="s">
        <v>12</v>
      </c>
      <c r="F167" s="314" t="s">
        <v>13</v>
      </c>
      <c r="G167" s="314" t="s">
        <v>147</v>
      </c>
      <c r="H167" s="314" t="s">
        <v>146</v>
      </c>
      <c r="I167" s="314" t="s">
        <v>145</v>
      </c>
    </row>
    <row r="168" spans="1:9" ht="111.65" customHeight="1" x14ac:dyDescent="0.35">
      <c r="A168" s="80" t="s">
        <v>14</v>
      </c>
      <c r="B168" s="121" t="s">
        <v>592</v>
      </c>
      <c r="C168" s="829" t="s">
        <v>222</v>
      </c>
      <c r="D168" s="830"/>
      <c r="E168" s="86"/>
      <c r="F168" s="86"/>
      <c r="G168" s="73" t="s">
        <v>96</v>
      </c>
      <c r="H168" s="73" t="s">
        <v>97</v>
      </c>
      <c r="I168" s="73" t="s">
        <v>213</v>
      </c>
    </row>
    <row r="169" spans="1:9" ht="99.65" customHeight="1" x14ac:dyDescent="0.35">
      <c r="A169" s="137" t="s">
        <v>30</v>
      </c>
      <c r="B169" s="121" t="s">
        <v>537</v>
      </c>
      <c r="C169" s="829" t="s">
        <v>222</v>
      </c>
      <c r="D169" s="830"/>
      <c r="E169" s="87"/>
      <c r="F169" s="87"/>
      <c r="G169" s="109" t="s">
        <v>96</v>
      </c>
      <c r="H169" s="109" t="s">
        <v>97</v>
      </c>
      <c r="I169" s="109" t="s">
        <v>213</v>
      </c>
    </row>
    <row r="170" spans="1:9" ht="3.65" customHeight="1" x14ac:dyDescent="0.35">
      <c r="A170" s="1005"/>
      <c r="B170" s="1005"/>
      <c r="C170" s="1005"/>
      <c r="D170" s="1005"/>
      <c r="E170" s="1005"/>
      <c r="F170" s="1005"/>
      <c r="G170" s="1005"/>
      <c r="H170" s="1005"/>
      <c r="I170" s="1005"/>
    </row>
    <row r="171" spans="1:9" ht="6.65" customHeight="1" x14ac:dyDescent="0.35">
      <c r="A171" s="1006"/>
      <c r="B171" s="1006"/>
      <c r="C171" s="1006"/>
      <c r="D171" s="1006"/>
      <c r="E171" s="1006"/>
      <c r="F171" s="1006"/>
      <c r="G171" s="1006"/>
      <c r="H171" s="1006"/>
      <c r="I171" s="1006"/>
    </row>
    <row r="172" spans="1:9" ht="26.15" customHeight="1" x14ac:dyDescent="0.35">
      <c r="A172" s="562" t="s">
        <v>318</v>
      </c>
      <c r="B172" s="562"/>
      <c r="C172" s="562"/>
      <c r="D172" s="562"/>
      <c r="E172" s="313" t="s">
        <v>12</v>
      </c>
      <c r="F172" s="313" t="s">
        <v>13</v>
      </c>
      <c r="G172" s="313" t="s">
        <v>147</v>
      </c>
      <c r="H172" s="313" t="s">
        <v>146</v>
      </c>
      <c r="I172" s="313" t="s">
        <v>145</v>
      </c>
    </row>
    <row r="173" spans="1:9" ht="18.649999999999999" customHeight="1" x14ac:dyDescent="0.35">
      <c r="A173" s="825" t="s">
        <v>640</v>
      </c>
      <c r="B173" s="825"/>
      <c r="C173" s="825"/>
      <c r="D173" s="825"/>
      <c r="E173" s="825"/>
      <c r="F173" s="825"/>
      <c r="G173" s="825"/>
      <c r="H173" s="825"/>
      <c r="I173" s="825"/>
    </row>
    <row r="174" spans="1:9" ht="72" customHeight="1" x14ac:dyDescent="0.35">
      <c r="A174" s="80" t="s">
        <v>14</v>
      </c>
      <c r="B174" s="75" t="s">
        <v>642</v>
      </c>
      <c r="C174" s="773" t="s">
        <v>222</v>
      </c>
      <c r="D174" s="774"/>
      <c r="E174" s="86"/>
      <c r="F174" s="86"/>
      <c r="G174" s="73" t="s">
        <v>98</v>
      </c>
      <c r="H174" s="73" t="s">
        <v>99</v>
      </c>
      <c r="I174" s="73" t="s">
        <v>213</v>
      </c>
    </row>
    <row r="175" spans="1:9" ht="52.5" customHeight="1" x14ac:dyDescent="0.35">
      <c r="A175" s="81" t="s">
        <v>30</v>
      </c>
      <c r="B175" s="787" t="s">
        <v>573</v>
      </c>
      <c r="C175" s="788"/>
      <c r="D175" s="68" t="s">
        <v>336</v>
      </c>
      <c r="E175" s="87"/>
      <c r="F175" s="87"/>
      <c r="G175" s="74" t="s">
        <v>98</v>
      </c>
      <c r="H175" s="74" t="s">
        <v>99</v>
      </c>
      <c r="I175" s="74" t="s">
        <v>213</v>
      </c>
    </row>
    <row r="176" spans="1:9" ht="52.5" customHeight="1" x14ac:dyDescent="0.35">
      <c r="A176" s="81" t="s">
        <v>31</v>
      </c>
      <c r="B176" s="818" t="s">
        <v>687</v>
      </c>
      <c r="C176" s="819"/>
      <c r="D176" s="68" t="s">
        <v>337</v>
      </c>
      <c r="E176" s="87"/>
      <c r="F176" s="87"/>
      <c r="G176" s="74" t="s">
        <v>400</v>
      </c>
      <c r="H176" s="74" t="s">
        <v>99</v>
      </c>
      <c r="I176" s="74" t="s">
        <v>213</v>
      </c>
    </row>
    <row r="177" spans="1:9" ht="60.75" customHeight="1" x14ac:dyDescent="0.35">
      <c r="A177" s="81" t="s">
        <v>34</v>
      </c>
      <c r="B177" s="787" t="s">
        <v>688</v>
      </c>
      <c r="C177" s="788"/>
      <c r="D177" s="68" t="s">
        <v>337</v>
      </c>
      <c r="E177" s="87"/>
      <c r="F177" s="87"/>
      <c r="G177" s="74" t="s">
        <v>401</v>
      </c>
      <c r="H177" s="74" t="s">
        <v>99</v>
      </c>
      <c r="I177" s="74" t="s">
        <v>213</v>
      </c>
    </row>
    <row r="178" spans="1:9" ht="52.5" customHeight="1" x14ac:dyDescent="0.35">
      <c r="A178" s="81" t="s">
        <v>35</v>
      </c>
      <c r="B178" s="818" t="s">
        <v>581</v>
      </c>
      <c r="C178" s="819"/>
      <c r="D178" s="68" t="s">
        <v>338</v>
      </c>
      <c r="E178" s="87"/>
      <c r="F178" s="87"/>
      <c r="G178" s="74" t="s">
        <v>400</v>
      </c>
      <c r="H178" s="74" t="s">
        <v>99</v>
      </c>
      <c r="I178" s="74" t="s">
        <v>398</v>
      </c>
    </row>
    <row r="179" spans="1:9" ht="81.650000000000006" customHeight="1" x14ac:dyDescent="0.35">
      <c r="A179" s="79" t="s">
        <v>47</v>
      </c>
      <c r="B179" s="78" t="s">
        <v>593</v>
      </c>
      <c r="C179" s="925" t="s">
        <v>222</v>
      </c>
      <c r="D179" s="926"/>
      <c r="E179" s="88"/>
      <c r="F179" s="88"/>
      <c r="G179" s="72" t="s">
        <v>400</v>
      </c>
      <c r="H179" s="72" t="s">
        <v>99</v>
      </c>
      <c r="I179" s="72" t="s">
        <v>213</v>
      </c>
    </row>
    <row r="180" spans="1:9" ht="24" customHeight="1" x14ac:dyDescent="0.35">
      <c r="A180" s="929"/>
      <c r="B180" s="929"/>
      <c r="C180" s="929"/>
      <c r="D180" s="929"/>
      <c r="E180" s="929"/>
      <c r="F180" s="929"/>
      <c r="G180" s="929"/>
      <c r="H180" s="929"/>
      <c r="I180" s="929"/>
    </row>
    <row r="181" spans="1:9" ht="23.5" customHeight="1" x14ac:dyDescent="0.35">
      <c r="A181" s="1001"/>
      <c r="B181" s="1001"/>
      <c r="C181" s="1001"/>
      <c r="D181" s="1001"/>
      <c r="E181" s="1001"/>
      <c r="F181" s="1001"/>
      <c r="G181" s="1001"/>
      <c r="H181" s="1001"/>
      <c r="I181" s="1001"/>
    </row>
    <row r="182" spans="1:9" ht="18.649999999999999" customHeight="1" x14ac:dyDescent="0.35">
      <c r="A182" s="825" t="s">
        <v>339</v>
      </c>
      <c r="B182" s="825"/>
      <c r="C182" s="825"/>
      <c r="D182" s="825"/>
      <c r="E182" s="825"/>
      <c r="F182" s="825"/>
      <c r="G182" s="825"/>
      <c r="H182" s="825"/>
      <c r="I182" s="825"/>
    </row>
    <row r="183" spans="1:9" ht="98.5" customHeight="1" x14ac:dyDescent="0.35">
      <c r="A183" s="82" t="s">
        <v>14</v>
      </c>
      <c r="B183" s="76" t="s">
        <v>516</v>
      </c>
      <c r="C183" s="925" t="s">
        <v>234</v>
      </c>
      <c r="D183" s="926"/>
      <c r="E183" s="90"/>
      <c r="F183" s="90"/>
      <c r="G183" s="77" t="s">
        <v>15</v>
      </c>
      <c r="H183" s="77" t="s">
        <v>122</v>
      </c>
      <c r="I183" s="77" t="s">
        <v>213</v>
      </c>
    </row>
    <row r="184" spans="1:9" ht="3.65" customHeight="1" x14ac:dyDescent="0.35">
      <c r="A184" s="1000"/>
      <c r="B184" s="1000"/>
      <c r="C184" s="1000"/>
      <c r="D184" s="1000"/>
      <c r="E184" s="1000"/>
      <c r="F184" s="1000"/>
      <c r="G184" s="1000"/>
      <c r="H184" s="1000"/>
      <c r="I184" s="1000"/>
    </row>
    <row r="185" spans="1:9" ht="3.65" customHeight="1" x14ac:dyDescent="0.35">
      <c r="A185" s="1001"/>
      <c r="B185" s="1001"/>
      <c r="C185" s="1001"/>
      <c r="D185" s="1001"/>
      <c r="E185" s="1001"/>
      <c r="F185" s="1001"/>
      <c r="G185" s="1001"/>
      <c r="H185" s="1001"/>
      <c r="I185" s="1001"/>
    </row>
    <row r="186" spans="1:9" ht="25.4" customHeight="1" x14ac:dyDescent="0.35">
      <c r="A186" s="825" t="s">
        <v>191</v>
      </c>
      <c r="B186" s="825"/>
      <c r="C186" s="825"/>
      <c r="D186" s="825"/>
      <c r="E186" s="308" t="s">
        <v>12</v>
      </c>
      <c r="F186" s="308" t="s">
        <v>13</v>
      </c>
      <c r="G186" s="308" t="s">
        <v>147</v>
      </c>
      <c r="H186" s="308" t="s">
        <v>146</v>
      </c>
      <c r="I186" s="308" t="s">
        <v>145</v>
      </c>
    </row>
    <row r="187" spans="1:9" ht="70.400000000000006" customHeight="1" x14ac:dyDescent="0.35">
      <c r="A187" s="142" t="s">
        <v>14</v>
      </c>
      <c r="B187" s="523" t="s">
        <v>340</v>
      </c>
      <c r="C187" s="524"/>
      <c r="D187" s="143" t="s">
        <v>549</v>
      </c>
      <c r="E187" s="90"/>
      <c r="F187" s="90"/>
      <c r="G187" s="77" t="s">
        <v>100</v>
      </c>
      <c r="H187" s="77" t="s">
        <v>101</v>
      </c>
      <c r="I187" s="77" t="s">
        <v>213</v>
      </c>
    </row>
    <row r="188" spans="1:9" ht="3.65" customHeight="1" x14ac:dyDescent="0.35">
      <c r="A188" s="1000"/>
      <c r="B188" s="1000"/>
      <c r="C188" s="1000"/>
      <c r="D188" s="1000"/>
      <c r="E188" s="1000"/>
      <c r="F188" s="1000"/>
      <c r="G188" s="1000"/>
      <c r="H188" s="1000"/>
      <c r="I188" s="1000"/>
    </row>
    <row r="189" spans="1:9" ht="3.65" customHeight="1" x14ac:dyDescent="0.35">
      <c r="A189" s="1001"/>
      <c r="B189" s="1001"/>
      <c r="C189" s="1001"/>
      <c r="D189" s="1001"/>
      <c r="E189" s="1001"/>
      <c r="F189" s="1001"/>
      <c r="G189" s="1001"/>
      <c r="H189" s="1001"/>
      <c r="I189" s="1001"/>
    </row>
    <row r="190" spans="1:9" ht="18.649999999999999" customHeight="1" x14ac:dyDescent="0.35">
      <c r="A190" s="825" t="s">
        <v>611</v>
      </c>
      <c r="B190" s="825"/>
      <c r="C190" s="825"/>
      <c r="D190" s="825"/>
      <c r="E190" s="825"/>
      <c r="F190" s="825"/>
      <c r="G190" s="825"/>
      <c r="H190" s="825"/>
      <c r="I190" s="825"/>
    </row>
    <row r="191" spans="1:9" ht="79.5" customHeight="1" x14ac:dyDescent="0.35">
      <c r="A191" s="80" t="s">
        <v>14</v>
      </c>
      <c r="B191" s="550" t="s">
        <v>663</v>
      </c>
      <c r="C191" s="551"/>
      <c r="D191" s="67" t="s">
        <v>341</v>
      </c>
      <c r="E191" s="86"/>
      <c r="F191" s="86"/>
      <c r="G191" s="73" t="s">
        <v>57</v>
      </c>
      <c r="H191" s="73" t="s">
        <v>709</v>
      </c>
      <c r="I191" s="73" t="s">
        <v>213</v>
      </c>
    </row>
    <row r="192" spans="1:9" ht="142" customHeight="1" x14ac:dyDescent="0.35">
      <c r="A192" s="79" t="s">
        <v>30</v>
      </c>
      <c r="B192" s="787" t="s">
        <v>746</v>
      </c>
      <c r="C192" s="788"/>
      <c r="D192" s="71" t="s">
        <v>341</v>
      </c>
      <c r="E192" s="88"/>
      <c r="F192" s="88"/>
      <c r="G192" s="72" t="s">
        <v>57</v>
      </c>
      <c r="H192" s="72" t="s">
        <v>709</v>
      </c>
      <c r="I192" s="72" t="s">
        <v>213</v>
      </c>
    </row>
    <row r="193" spans="1:9" ht="7.4" customHeight="1" x14ac:dyDescent="0.35">
      <c r="A193" s="1000"/>
      <c r="B193" s="1000"/>
      <c r="C193" s="1000"/>
      <c r="D193" s="1000"/>
      <c r="E193" s="1000"/>
      <c r="F193" s="1000"/>
      <c r="G193" s="1000"/>
      <c r="H193" s="1000"/>
      <c r="I193" s="1000"/>
    </row>
    <row r="194" spans="1:9" ht="4.75" customHeight="1" x14ac:dyDescent="0.35">
      <c r="A194" s="1001"/>
      <c r="B194" s="1001"/>
      <c r="C194" s="1001"/>
      <c r="D194" s="1001"/>
      <c r="E194" s="1001"/>
      <c r="F194" s="1001"/>
      <c r="G194" s="1001"/>
      <c r="H194" s="1001"/>
      <c r="I194" s="1001"/>
    </row>
    <row r="195" spans="1:9" ht="26.15" customHeight="1" x14ac:dyDescent="0.35">
      <c r="A195" s="562" t="s">
        <v>192</v>
      </c>
      <c r="B195" s="562"/>
      <c r="C195" s="562"/>
      <c r="D195" s="562"/>
      <c r="E195" s="313" t="s">
        <v>12</v>
      </c>
      <c r="F195" s="313" t="s">
        <v>13</v>
      </c>
      <c r="G195" s="313" t="s">
        <v>147</v>
      </c>
      <c r="H195" s="313" t="s">
        <v>146</v>
      </c>
      <c r="I195" s="313" t="s">
        <v>145</v>
      </c>
    </row>
    <row r="196" spans="1:9" ht="51" customHeight="1" x14ac:dyDescent="0.35">
      <c r="A196" s="80" t="s">
        <v>14</v>
      </c>
      <c r="B196" s="121" t="s">
        <v>639</v>
      </c>
      <c r="C196" s="773" t="s">
        <v>222</v>
      </c>
      <c r="D196" s="774"/>
      <c r="E196" s="86"/>
      <c r="F196" s="86"/>
      <c r="G196" s="73" t="s">
        <v>102</v>
      </c>
      <c r="H196" s="73" t="s">
        <v>103</v>
      </c>
      <c r="I196" s="73" t="s">
        <v>213</v>
      </c>
    </row>
    <row r="197" spans="1:9" ht="59.5" customHeight="1" x14ac:dyDescent="0.35">
      <c r="A197" s="79" t="s">
        <v>30</v>
      </c>
      <c r="B197" s="122" t="s">
        <v>322</v>
      </c>
      <c r="C197" s="925" t="s">
        <v>222</v>
      </c>
      <c r="D197" s="926"/>
      <c r="E197" s="88"/>
      <c r="F197" s="88"/>
      <c r="G197" s="72" t="s">
        <v>402</v>
      </c>
      <c r="H197" s="72" t="s">
        <v>103</v>
      </c>
      <c r="I197" s="72" t="s">
        <v>213</v>
      </c>
    </row>
    <row r="198" spans="1:9" ht="7.4" customHeight="1" x14ac:dyDescent="0.35">
      <c r="A198" s="1000"/>
      <c r="B198" s="1000"/>
      <c r="C198" s="1000"/>
      <c r="D198" s="1000"/>
      <c r="E198" s="1000"/>
      <c r="F198" s="1000"/>
      <c r="G198" s="1000"/>
      <c r="H198" s="1000"/>
      <c r="I198" s="1000"/>
    </row>
    <row r="199" spans="1:9" ht="8.5" customHeight="1" x14ac:dyDescent="0.35">
      <c r="A199" s="1001"/>
      <c r="B199" s="1001"/>
      <c r="C199" s="1001"/>
      <c r="D199" s="1001"/>
      <c r="E199" s="1001"/>
      <c r="F199" s="1001"/>
      <c r="G199" s="1001"/>
      <c r="H199" s="1001"/>
      <c r="I199" s="1001"/>
    </row>
    <row r="200" spans="1:9" ht="26.15" customHeight="1" x14ac:dyDescent="0.35">
      <c r="A200" s="1018" t="s">
        <v>543</v>
      </c>
      <c r="B200" s="1018"/>
      <c r="C200" s="1018"/>
      <c r="D200" s="1018"/>
      <c r="E200" s="1018"/>
      <c r="F200" s="1018"/>
      <c r="G200" s="1018"/>
      <c r="H200" s="1018"/>
      <c r="I200" s="1018"/>
    </row>
    <row r="201" spans="1:9" ht="59.15" customHeight="1" x14ac:dyDescent="0.35">
      <c r="A201" s="83" t="s">
        <v>14</v>
      </c>
      <c r="B201" s="550" t="s">
        <v>544</v>
      </c>
      <c r="C201" s="551"/>
      <c r="D201" s="67" t="s">
        <v>766</v>
      </c>
      <c r="E201" s="86"/>
      <c r="F201" s="86"/>
      <c r="G201" s="73" t="s">
        <v>40</v>
      </c>
      <c r="H201" s="73" t="s">
        <v>41</v>
      </c>
      <c r="I201" s="73" t="s">
        <v>213</v>
      </c>
    </row>
    <row r="202" spans="1:9" ht="50.15" customHeight="1" x14ac:dyDescent="0.35">
      <c r="A202" s="84" t="s">
        <v>30</v>
      </c>
      <c r="B202" s="818" t="s">
        <v>657</v>
      </c>
      <c r="C202" s="819"/>
      <c r="D202" s="135" t="s">
        <v>328</v>
      </c>
      <c r="E202" s="87"/>
      <c r="F202" s="87"/>
      <c r="G202" s="74" t="s">
        <v>213</v>
      </c>
      <c r="H202" s="74" t="s">
        <v>213</v>
      </c>
      <c r="I202" s="74" t="s">
        <v>213</v>
      </c>
    </row>
    <row r="203" spans="1:9" ht="44.15" customHeight="1" x14ac:dyDescent="0.35">
      <c r="A203" s="84" t="s">
        <v>31</v>
      </c>
      <c r="B203" s="818" t="s">
        <v>783</v>
      </c>
      <c r="C203" s="819"/>
      <c r="D203" s="135" t="s">
        <v>328</v>
      </c>
      <c r="E203" s="87"/>
      <c r="F203" s="87"/>
      <c r="G203" s="74" t="s">
        <v>44</v>
      </c>
      <c r="H203" s="74" t="s">
        <v>45</v>
      </c>
      <c r="I203" s="74" t="s">
        <v>625</v>
      </c>
    </row>
    <row r="204" spans="1:9" ht="44.15" customHeight="1" x14ac:dyDescent="0.35">
      <c r="A204" s="84" t="s">
        <v>34</v>
      </c>
      <c r="B204" s="818" t="s">
        <v>651</v>
      </c>
      <c r="C204" s="819"/>
      <c r="D204" s="135" t="s">
        <v>328</v>
      </c>
      <c r="E204" s="87"/>
      <c r="F204" s="87"/>
      <c r="G204" s="74" t="s">
        <v>44</v>
      </c>
      <c r="H204" s="74" t="s">
        <v>45</v>
      </c>
      <c r="I204" s="74" t="s">
        <v>580</v>
      </c>
    </row>
    <row r="205" spans="1:9" ht="44.15" customHeight="1" x14ac:dyDescent="0.35">
      <c r="A205" s="84" t="s">
        <v>35</v>
      </c>
      <c r="B205" s="787" t="s">
        <v>542</v>
      </c>
      <c r="C205" s="788"/>
      <c r="D205" s="135" t="s">
        <v>328</v>
      </c>
      <c r="E205" s="87"/>
      <c r="F205" s="87"/>
      <c r="G205" s="74" t="s">
        <v>213</v>
      </c>
      <c r="H205" s="74" t="s">
        <v>213</v>
      </c>
      <c r="I205" s="74" t="s">
        <v>550</v>
      </c>
    </row>
    <row r="206" spans="1:9" ht="44.15" customHeight="1" x14ac:dyDescent="0.35">
      <c r="A206" s="84" t="s">
        <v>47</v>
      </c>
      <c r="B206" s="787" t="s">
        <v>548</v>
      </c>
      <c r="C206" s="788"/>
      <c r="D206" s="135" t="s">
        <v>328</v>
      </c>
      <c r="E206" s="87"/>
      <c r="F206" s="87"/>
      <c r="G206" s="74" t="s">
        <v>100</v>
      </c>
      <c r="H206" s="74" t="s">
        <v>101</v>
      </c>
      <c r="I206" s="74" t="s">
        <v>213</v>
      </c>
    </row>
    <row r="207" spans="1:9" ht="66.75" customHeight="1" x14ac:dyDescent="0.35"/>
    <row r="208" spans="1:9" ht="92.25" customHeight="1" x14ac:dyDescent="0.35"/>
    <row r="209" spans="1:5" x14ac:dyDescent="0.35">
      <c r="A209" s="1" t="s">
        <v>865</v>
      </c>
    </row>
    <row r="210" spans="1:5" x14ac:dyDescent="0.35">
      <c r="A210" s="1"/>
    </row>
    <row r="211" spans="1:5" ht="15" thickBot="1" x14ac:dyDescent="0.4">
      <c r="A211" s="196" t="s">
        <v>876</v>
      </c>
    </row>
    <row r="212" spans="1:5" x14ac:dyDescent="0.35">
      <c r="A212" s="553" t="s">
        <v>875</v>
      </c>
      <c r="B212" s="554"/>
      <c r="C212" s="555"/>
      <c r="D212" s="565"/>
      <c r="E212" s="566"/>
    </row>
    <row r="213" spans="1:5" x14ac:dyDescent="0.35">
      <c r="A213" s="556" t="s">
        <v>864</v>
      </c>
      <c r="B213" s="557"/>
      <c r="C213" s="558"/>
      <c r="D213" s="567"/>
      <c r="E213" s="568"/>
    </row>
    <row r="214" spans="1:5" ht="14.5" customHeight="1" x14ac:dyDescent="0.35">
      <c r="A214" s="577" t="s">
        <v>877</v>
      </c>
      <c r="B214" s="578"/>
      <c r="C214" s="579"/>
      <c r="D214" s="567"/>
      <c r="E214" s="568"/>
    </row>
    <row r="215" spans="1:5" x14ac:dyDescent="0.35">
      <c r="A215" s="577" t="s">
        <v>887</v>
      </c>
      <c r="B215" s="578"/>
      <c r="C215" s="579"/>
      <c r="D215" s="585"/>
      <c r="E215" s="586"/>
    </row>
    <row r="216" spans="1:5" ht="38.15" customHeight="1" x14ac:dyDescent="0.35">
      <c r="A216" s="580" t="s">
        <v>870</v>
      </c>
      <c r="B216" s="581"/>
      <c r="C216" s="582"/>
      <c r="D216" s="589"/>
      <c r="E216" s="590"/>
    </row>
    <row r="217" spans="1:5" x14ac:dyDescent="0.35">
      <c r="A217" s="338"/>
      <c r="B217" s="338"/>
      <c r="C217" s="338"/>
      <c r="D217" s="339"/>
    </row>
    <row r="218" spans="1:5" ht="15" thickBot="1" x14ac:dyDescent="0.4">
      <c r="A218" s="196" t="s">
        <v>878</v>
      </c>
    </row>
    <row r="219" spans="1:5" x14ac:dyDescent="0.35">
      <c r="A219" s="553" t="s">
        <v>875</v>
      </c>
      <c r="B219" s="554"/>
      <c r="C219" s="555"/>
      <c r="D219" s="565"/>
      <c r="E219" s="566"/>
    </row>
    <row r="220" spans="1:5" x14ac:dyDescent="0.35">
      <c r="A220" s="556" t="s">
        <v>874</v>
      </c>
      <c r="B220" s="557"/>
      <c r="C220" s="558"/>
      <c r="D220" s="567"/>
      <c r="E220" s="568"/>
    </row>
    <row r="221" spans="1:5" x14ac:dyDescent="0.35">
      <c r="A221" s="556" t="s">
        <v>887</v>
      </c>
      <c r="B221" s="557"/>
      <c r="C221" s="558"/>
      <c r="D221" s="567"/>
      <c r="E221" s="568"/>
    </row>
    <row r="222" spans="1:5" ht="38.15" customHeight="1" x14ac:dyDescent="0.35">
      <c r="A222" s="580" t="s">
        <v>870</v>
      </c>
      <c r="B222" s="581"/>
      <c r="C222" s="582"/>
      <c r="D222" s="583"/>
      <c r="E222" s="584"/>
    </row>
  </sheetData>
  <sheetProtection password="E9A8" sheet="1" formatRows="0" selectLockedCells="1"/>
  <mergeCells count="235">
    <mergeCell ref="A214:C214"/>
    <mergeCell ref="D214:E214"/>
    <mergeCell ref="A220:C220"/>
    <mergeCell ref="D220:E220"/>
    <mergeCell ref="A7:C7"/>
    <mergeCell ref="E7:F7"/>
    <mergeCell ref="G7:I8"/>
    <mergeCell ref="A8:C8"/>
    <mergeCell ref="E8:F8"/>
    <mergeCell ref="A9:I9"/>
    <mergeCell ref="A14:I14"/>
    <mergeCell ref="A15:C16"/>
    <mergeCell ref="D15:D16"/>
    <mergeCell ref="E15:F15"/>
    <mergeCell ref="G15:I15"/>
    <mergeCell ref="B17:C17"/>
    <mergeCell ref="A10:D10"/>
    <mergeCell ref="E10:F10"/>
    <mergeCell ref="G10:I10"/>
    <mergeCell ref="A11:I11"/>
    <mergeCell ref="A12:I12"/>
    <mergeCell ref="A13:I13"/>
    <mergeCell ref="A24:I24"/>
    <mergeCell ref="A25:I25"/>
    <mergeCell ref="A1:I1"/>
    <mergeCell ref="A2:C2"/>
    <mergeCell ref="D2:I2"/>
    <mergeCell ref="A3:I3"/>
    <mergeCell ref="A4:I4"/>
    <mergeCell ref="A5:C5"/>
    <mergeCell ref="E5:F5"/>
    <mergeCell ref="G5:I6"/>
    <mergeCell ref="A6:C6"/>
    <mergeCell ref="E6:F6"/>
    <mergeCell ref="A26:D26"/>
    <mergeCell ref="C27:D27"/>
    <mergeCell ref="C28:D28"/>
    <mergeCell ref="C29:D29"/>
    <mergeCell ref="A18:I18"/>
    <mergeCell ref="A19:I19"/>
    <mergeCell ref="A20:I20"/>
    <mergeCell ref="B21:C21"/>
    <mergeCell ref="B22:C22"/>
    <mergeCell ref="C23:D23"/>
    <mergeCell ref="C36:D36"/>
    <mergeCell ref="A37:I37"/>
    <mergeCell ref="A38:I38"/>
    <mergeCell ref="A39:D39"/>
    <mergeCell ref="C40:D40"/>
    <mergeCell ref="C41:D41"/>
    <mergeCell ref="C30:D30"/>
    <mergeCell ref="C31:D31"/>
    <mergeCell ref="A32:I32"/>
    <mergeCell ref="A33:I33"/>
    <mergeCell ref="A34:D34"/>
    <mergeCell ref="A35:I35"/>
    <mergeCell ref="C48:D48"/>
    <mergeCell ref="A49:I49"/>
    <mergeCell ref="A50:I50"/>
    <mergeCell ref="A51:D51"/>
    <mergeCell ref="A52:I52"/>
    <mergeCell ref="B53:C53"/>
    <mergeCell ref="B42:C42"/>
    <mergeCell ref="B43:C43"/>
    <mergeCell ref="A44:I44"/>
    <mergeCell ref="A45:I45"/>
    <mergeCell ref="A46:I46"/>
    <mergeCell ref="B47:C47"/>
    <mergeCell ref="B60:C60"/>
    <mergeCell ref="B61:C61"/>
    <mergeCell ref="B62:C62"/>
    <mergeCell ref="B63:C63"/>
    <mergeCell ref="C64:D64"/>
    <mergeCell ref="C65:D65"/>
    <mergeCell ref="A54:I54"/>
    <mergeCell ref="A55:I55"/>
    <mergeCell ref="A56:I56"/>
    <mergeCell ref="B57:C57"/>
    <mergeCell ref="B58:C58"/>
    <mergeCell ref="C59:D59"/>
    <mergeCell ref="B72:C72"/>
    <mergeCell ref="B73:C73"/>
    <mergeCell ref="C74:D74"/>
    <mergeCell ref="C75:D75"/>
    <mergeCell ref="A76:I76"/>
    <mergeCell ref="A77:I77"/>
    <mergeCell ref="A66:I66"/>
    <mergeCell ref="A67:I67"/>
    <mergeCell ref="A68:D68"/>
    <mergeCell ref="A69:I69"/>
    <mergeCell ref="B70:C70"/>
    <mergeCell ref="B71:C71"/>
    <mergeCell ref="B84:C84"/>
    <mergeCell ref="C85:D85"/>
    <mergeCell ref="C86:D86"/>
    <mergeCell ref="C87:D87"/>
    <mergeCell ref="C88:D88"/>
    <mergeCell ref="A89:I89"/>
    <mergeCell ref="A78:D78"/>
    <mergeCell ref="C79:D79"/>
    <mergeCell ref="C80:D80"/>
    <mergeCell ref="A81:I81"/>
    <mergeCell ref="A82:I82"/>
    <mergeCell ref="A83:I83"/>
    <mergeCell ref="B96:C96"/>
    <mergeCell ref="B97:C97"/>
    <mergeCell ref="B98:C98"/>
    <mergeCell ref="C99:D99"/>
    <mergeCell ref="C100:D100"/>
    <mergeCell ref="A101:I101"/>
    <mergeCell ref="A90:I90"/>
    <mergeCell ref="A91:D91"/>
    <mergeCell ref="C92:D92"/>
    <mergeCell ref="C93:D93"/>
    <mergeCell ref="C94:D94"/>
    <mergeCell ref="C95:D95"/>
    <mergeCell ref="A108:I108"/>
    <mergeCell ref="A109:I109"/>
    <mergeCell ref="B110:C110"/>
    <mergeCell ref="B111:C111"/>
    <mergeCell ref="B112:C112"/>
    <mergeCell ref="B113:C113"/>
    <mergeCell ref="A102:I102"/>
    <mergeCell ref="A103:D103"/>
    <mergeCell ref="A104:I104"/>
    <mergeCell ref="C105:D105"/>
    <mergeCell ref="B106:C106"/>
    <mergeCell ref="A107:I107"/>
    <mergeCell ref="A120:I120"/>
    <mergeCell ref="A121:I121"/>
    <mergeCell ref="A122:I122"/>
    <mergeCell ref="B123:C123"/>
    <mergeCell ref="B124:C124"/>
    <mergeCell ref="B125:C125"/>
    <mergeCell ref="B114:C114"/>
    <mergeCell ref="B115:C115"/>
    <mergeCell ref="A116:I116"/>
    <mergeCell ref="A117:I117"/>
    <mergeCell ref="A118:D118"/>
    <mergeCell ref="B119:C119"/>
    <mergeCell ref="B132:C132"/>
    <mergeCell ref="B133:C133"/>
    <mergeCell ref="A134:I134"/>
    <mergeCell ref="A135:I135"/>
    <mergeCell ref="A136:D136"/>
    <mergeCell ref="A137:I137"/>
    <mergeCell ref="A126:I126"/>
    <mergeCell ref="A127:I127"/>
    <mergeCell ref="A128:I128"/>
    <mergeCell ref="C129:D129"/>
    <mergeCell ref="C130:D130"/>
    <mergeCell ref="B131:C131"/>
    <mergeCell ref="A144:D144"/>
    <mergeCell ref="B145:C145"/>
    <mergeCell ref="C146:D146"/>
    <mergeCell ref="B147:C147"/>
    <mergeCell ref="C148:D148"/>
    <mergeCell ref="A149:I149"/>
    <mergeCell ref="B138:C138"/>
    <mergeCell ref="B139:C139"/>
    <mergeCell ref="C140:D140"/>
    <mergeCell ref="B141:C141"/>
    <mergeCell ref="A142:I142"/>
    <mergeCell ref="A143:I143"/>
    <mergeCell ref="A156:I156"/>
    <mergeCell ref="B157:C157"/>
    <mergeCell ref="B158:C158"/>
    <mergeCell ref="C159:D159"/>
    <mergeCell ref="A160:I160"/>
    <mergeCell ref="A161:I161"/>
    <mergeCell ref="A150:I150"/>
    <mergeCell ref="A151:I151"/>
    <mergeCell ref="C152:D152"/>
    <mergeCell ref="A153:I153"/>
    <mergeCell ref="A154:I154"/>
    <mergeCell ref="A155:D155"/>
    <mergeCell ref="C168:D168"/>
    <mergeCell ref="C169:D169"/>
    <mergeCell ref="A170:I170"/>
    <mergeCell ref="A171:I171"/>
    <mergeCell ref="A172:D172"/>
    <mergeCell ref="A173:I173"/>
    <mergeCell ref="A162:I162"/>
    <mergeCell ref="C163:D163"/>
    <mergeCell ref="C164:D164"/>
    <mergeCell ref="A165:I165"/>
    <mergeCell ref="A166:I166"/>
    <mergeCell ref="A167:D167"/>
    <mergeCell ref="A180:I180"/>
    <mergeCell ref="A181:I181"/>
    <mergeCell ref="A182:I182"/>
    <mergeCell ref="C183:D183"/>
    <mergeCell ref="A184:I184"/>
    <mergeCell ref="A185:I185"/>
    <mergeCell ref="C174:D174"/>
    <mergeCell ref="B175:C175"/>
    <mergeCell ref="B176:C176"/>
    <mergeCell ref="B177:C177"/>
    <mergeCell ref="B178:C178"/>
    <mergeCell ref="C179:D179"/>
    <mergeCell ref="B192:C192"/>
    <mergeCell ref="A193:I193"/>
    <mergeCell ref="A194:I194"/>
    <mergeCell ref="A195:D195"/>
    <mergeCell ref="C196:D196"/>
    <mergeCell ref="C197:D197"/>
    <mergeCell ref="A186:D186"/>
    <mergeCell ref="B187:C187"/>
    <mergeCell ref="A188:I188"/>
    <mergeCell ref="A189:I189"/>
    <mergeCell ref="A190:I190"/>
    <mergeCell ref="B191:C191"/>
    <mergeCell ref="B204:C204"/>
    <mergeCell ref="B205:C205"/>
    <mergeCell ref="B206:C206"/>
    <mergeCell ref="A212:C212"/>
    <mergeCell ref="D212:E212"/>
    <mergeCell ref="A213:C213"/>
    <mergeCell ref="D213:E213"/>
    <mergeCell ref="A198:I198"/>
    <mergeCell ref="A199:I199"/>
    <mergeCell ref="A200:I200"/>
    <mergeCell ref="B201:C201"/>
    <mergeCell ref="B202:C202"/>
    <mergeCell ref="B203:C203"/>
    <mergeCell ref="A221:C221"/>
    <mergeCell ref="D221:E221"/>
    <mergeCell ref="A222:C222"/>
    <mergeCell ref="D222:E222"/>
    <mergeCell ref="A215:C215"/>
    <mergeCell ref="D215:E215"/>
    <mergeCell ref="A216:C216"/>
    <mergeCell ref="D216:E216"/>
    <mergeCell ref="A219:C219"/>
    <mergeCell ref="D219:E219"/>
  </mergeCells>
  <conditionalFormatting sqref="C27:C31">
    <cfRule type="expression" dxfId="151" priority="48">
      <formula xml:space="preserve"> C27 =""</formula>
    </cfRule>
  </conditionalFormatting>
  <conditionalFormatting sqref="C28:C31">
    <cfRule type="expression" dxfId="150" priority="49">
      <formula xml:space="preserve"> C28 ="Réponse obligatoire en cas de changement depuis le rapport précédent"&amp;CHAR(10)&amp;"Répondre ici"</formula>
    </cfRule>
  </conditionalFormatting>
  <conditionalFormatting sqref="C36">
    <cfRule type="expression" dxfId="149" priority="46">
      <formula xml:space="preserve"> C36 =""</formula>
    </cfRule>
  </conditionalFormatting>
  <conditionalFormatting sqref="C40:C41">
    <cfRule type="expression" dxfId="148" priority="45">
      <formula xml:space="preserve"> C40 ="Réponse obligatoire en cas de changement depuis le rapport précédent"&amp;CHAR(10)&amp;"Répondre ici"</formula>
    </cfRule>
    <cfRule type="expression" dxfId="147" priority="44">
      <formula xml:space="preserve"> C40 =""</formula>
    </cfRule>
  </conditionalFormatting>
  <conditionalFormatting sqref="C48">
    <cfRule type="expression" dxfId="146" priority="43">
      <formula xml:space="preserve"> C48 ="Réponse obligatoire en cas de changement depuis le rapport précédent"&amp;CHAR(10)&amp;"Répondre ici"</formula>
    </cfRule>
    <cfRule type="expression" dxfId="145" priority="42">
      <formula xml:space="preserve"> C48 =""</formula>
    </cfRule>
  </conditionalFormatting>
  <conditionalFormatting sqref="C59">
    <cfRule type="expression" dxfId="144" priority="40">
      <formula xml:space="preserve"> C59 =""</formula>
    </cfRule>
    <cfRule type="expression" dxfId="143" priority="41">
      <formula xml:space="preserve"> C59 ="Réponse Obligatoire"&amp;CHAR(10)&amp;"Répondre ici"</formula>
    </cfRule>
  </conditionalFormatting>
  <conditionalFormatting sqref="C64:C65">
    <cfRule type="expression" dxfId="142" priority="7">
      <formula xml:space="preserve"> C64 =""</formula>
    </cfRule>
  </conditionalFormatting>
  <conditionalFormatting sqref="C65">
    <cfRule type="expression" dxfId="141" priority="8">
      <formula xml:space="preserve"> C65 ="Réponse Obligatoire"&amp;CHAR(10)&amp;"Répondre ici"</formula>
    </cfRule>
  </conditionalFormatting>
  <conditionalFormatting sqref="C74:C75">
    <cfRule type="expression" dxfId="140" priority="2">
      <formula xml:space="preserve"> C74 ="Réponse Obligatoire"&amp;CHAR(10)&amp;"Répondre ici"</formula>
    </cfRule>
    <cfRule type="expression" dxfId="139" priority="1">
      <formula xml:space="preserve"> C74 =""</formula>
    </cfRule>
  </conditionalFormatting>
  <conditionalFormatting sqref="C79:C80">
    <cfRule type="expression" dxfId="138" priority="37">
      <formula xml:space="preserve"> C79 =""</formula>
    </cfRule>
    <cfRule type="expression" dxfId="137" priority="38">
      <formula xml:space="preserve"> C79 ="Réponse Obligatoire"&amp;CHAR(10)&amp;"Répondre ici"</formula>
    </cfRule>
  </conditionalFormatting>
  <conditionalFormatting sqref="C85:C88">
    <cfRule type="expression" dxfId="136" priority="15">
      <formula xml:space="preserve"> C85 =""</formula>
    </cfRule>
    <cfRule type="expression" dxfId="135" priority="16">
      <formula xml:space="preserve"> C85 ="Réponse Obligatoire"&amp;CHAR(10)&amp;"Répondre ici"</formula>
    </cfRule>
  </conditionalFormatting>
  <conditionalFormatting sqref="C92:C95">
    <cfRule type="expression" dxfId="134" priority="35">
      <formula xml:space="preserve"> C92 =""</formula>
    </cfRule>
    <cfRule type="expression" dxfId="133" priority="36">
      <formula xml:space="preserve"> C92 ="Réponse Obligatoire"&amp;CHAR(10)&amp;"Répondre ici"</formula>
    </cfRule>
  </conditionalFormatting>
  <conditionalFormatting sqref="C99:C100">
    <cfRule type="expression" dxfId="132" priority="34">
      <formula xml:space="preserve"> C99 ="Réponse Obligatoire"&amp;CHAR(10)&amp;"Répondre ici"</formula>
    </cfRule>
    <cfRule type="expression" dxfId="131" priority="33">
      <formula xml:space="preserve"> C99 =""</formula>
    </cfRule>
  </conditionalFormatting>
  <conditionalFormatting sqref="C105">
    <cfRule type="expression" dxfId="130" priority="3">
      <formula xml:space="preserve"> C105 =""</formula>
    </cfRule>
    <cfRule type="expression" dxfId="129" priority="4">
      <formula xml:space="preserve"> C105 ="Réponse Obligatoire"&amp;CHAR(10)&amp;"Répondre ici"</formula>
    </cfRule>
  </conditionalFormatting>
  <conditionalFormatting sqref="C129:C130">
    <cfRule type="expression" dxfId="128" priority="31">
      <formula xml:space="preserve"> C129 =""</formula>
    </cfRule>
    <cfRule type="expression" dxfId="127" priority="32">
      <formula xml:space="preserve"> C129 ="Réponse Obligatoire"&amp;CHAR(10)&amp;"Répondre ici"</formula>
    </cfRule>
  </conditionalFormatting>
  <conditionalFormatting sqref="C140">
    <cfRule type="expression" dxfId="126" priority="28">
      <formula xml:space="preserve"> C140 =""</formula>
    </cfRule>
    <cfRule type="expression" dxfId="125" priority="30">
      <formula xml:space="preserve"> C140 ="Réponse Facultative"&amp;CHAR(10)&amp;"Répondre ici"</formula>
    </cfRule>
  </conditionalFormatting>
  <conditionalFormatting sqref="C146">
    <cfRule type="expression" dxfId="124" priority="29">
      <formula xml:space="preserve"> C146 ="Réponse Facultative"&amp;CHAR(10)&amp;"Répondre ici"</formula>
    </cfRule>
    <cfRule type="expression" dxfId="123" priority="27">
      <formula xml:space="preserve"> C146 =""</formula>
    </cfRule>
  </conditionalFormatting>
  <conditionalFormatting sqref="C148">
    <cfRule type="expression" dxfId="122" priority="26">
      <formula xml:space="preserve"> C148 ="Réponse Obligatoire"&amp;CHAR(10)&amp;"Répondre ici"</formula>
    </cfRule>
    <cfRule type="expression" dxfId="121" priority="25">
      <formula xml:space="preserve"> C148 =""</formula>
    </cfRule>
  </conditionalFormatting>
  <conditionalFormatting sqref="C152">
    <cfRule type="expression" dxfId="120" priority="5">
      <formula xml:space="preserve"> C152 =""</formula>
    </cfRule>
    <cfRule type="expression" dxfId="119" priority="6">
      <formula xml:space="preserve"> C152 ="Réponse Obligatoire"&amp;CHAR(10)&amp;"Répondre ici"</formula>
    </cfRule>
  </conditionalFormatting>
  <conditionalFormatting sqref="C159">
    <cfRule type="expression" dxfId="118" priority="13">
      <formula xml:space="preserve"> C159 =""</formula>
    </cfRule>
    <cfRule type="expression" dxfId="117" priority="14">
      <formula xml:space="preserve"> C159 ="Réponse Obligatoire"&amp;CHAR(10)&amp;"Répondre ici"</formula>
    </cfRule>
  </conditionalFormatting>
  <conditionalFormatting sqref="C163:C164">
    <cfRule type="expression" dxfId="116" priority="11">
      <formula xml:space="preserve"> C163 =""</formula>
    </cfRule>
    <cfRule type="expression" dxfId="115" priority="12">
      <formula xml:space="preserve"> C163 ="Réponse Obligatoire"&amp;CHAR(10)&amp;"Répondre ici"</formula>
    </cfRule>
  </conditionalFormatting>
  <conditionalFormatting sqref="C168:C169">
    <cfRule type="expression" dxfId="114" priority="9">
      <formula xml:space="preserve"> C168 =""</formula>
    </cfRule>
    <cfRule type="expression" dxfId="113" priority="10">
      <formula xml:space="preserve"> C168 ="Réponse Obligatoire"&amp;CHAR(10)&amp;"Répondre ici"</formula>
    </cfRule>
  </conditionalFormatting>
  <conditionalFormatting sqref="C174">
    <cfRule type="expression" dxfId="112" priority="24">
      <formula xml:space="preserve"> C174 ="Réponse Obligatoire"&amp;CHAR(10)&amp;"Répondre ici"</formula>
    </cfRule>
    <cfRule type="expression" dxfId="111" priority="22">
      <formula xml:space="preserve"> C174 =""</formula>
    </cfRule>
  </conditionalFormatting>
  <conditionalFormatting sqref="C179">
    <cfRule type="expression" dxfId="110" priority="23">
      <formula xml:space="preserve"> C179 ="Réponse Obligatoire"&amp;CHAR(10)&amp;"Répondre ici"</formula>
    </cfRule>
    <cfRule type="expression" dxfId="109" priority="21">
      <formula xml:space="preserve"> C179 =""</formula>
    </cfRule>
  </conditionalFormatting>
  <conditionalFormatting sqref="C183">
    <cfRule type="expression" dxfId="108" priority="20">
      <formula xml:space="preserve"> C183 ="Réponse Facultative"&amp;CHAR(10)&amp;"Répondre ici"</formula>
    </cfRule>
    <cfRule type="expression" dxfId="107" priority="19">
      <formula xml:space="preserve"> C183 =""</formula>
    </cfRule>
  </conditionalFormatting>
  <conditionalFormatting sqref="C196:C197">
    <cfRule type="expression" dxfId="106" priority="18">
      <formula xml:space="preserve"> C196 ="Réponse Obligatoire"&amp;CHAR(10)&amp;"Répondre ici"</formula>
    </cfRule>
    <cfRule type="expression" dxfId="105" priority="17">
      <formula xml:space="preserve"> C196 =""</formula>
    </cfRule>
  </conditionalFormatting>
  <conditionalFormatting sqref="C23:D23">
    <cfRule type="expression" dxfId="104" priority="51">
      <formula xml:space="preserve"> C23 =""</formula>
    </cfRule>
    <cfRule type="expression" dxfId="103" priority="52">
      <formula xml:space="preserve"> C23 ="Réponse Facultative"&amp;CHAR(10)&amp;"Répondre ici"</formula>
    </cfRule>
  </conditionalFormatting>
  <conditionalFormatting sqref="C27:D27">
    <cfRule type="expression" dxfId="102" priority="50">
      <formula xml:space="preserve"> C27 ="Réponse obligatoire en cas de changement depuis le rapport précédent"&amp;CHAR(10)&amp;"Répondre ici"</formula>
    </cfRule>
  </conditionalFormatting>
  <conditionalFormatting sqref="C36:D36">
    <cfRule type="expression" dxfId="101" priority="47">
      <formula xml:space="preserve"> C36 ="Réponse Obligatoire"&amp;CHAR(10)&amp;"Répondre ici"</formula>
    </cfRule>
  </conditionalFormatting>
  <conditionalFormatting sqref="C64:D64">
    <cfRule type="expression" dxfId="100" priority="39">
      <formula xml:space="preserve"> C64 ="Réponse Facultative"&amp;CHAR(10)&amp;"Répondre ici"</formula>
    </cfRule>
  </conditionalFormatting>
  <pageMargins left="0.5" right="0.5" top="0.196850393700787" bottom="0.5" header="0.3" footer="0.3"/>
  <pageSetup paperSize="5" fitToHeight="0" orientation="landscape" r:id="rId1"/>
  <headerFooter>
    <oddFooter>&amp;L&amp;"Arial,Normal"&amp;6Mois 51 : Rapport d'implantation 2 – Programme Système de gestion de l’énergie – Avril 2026&amp;R&amp;"Arial,Normal"&amp;6&amp;P/&amp;N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0C264-04DA-4DBA-8D44-0FED97A110C8}">
  <sheetPr>
    <tabColor rgb="FFE49EDD"/>
    <pageSetUpPr fitToPage="1"/>
  </sheetPr>
  <dimension ref="A1:M277"/>
  <sheetViews>
    <sheetView showGridLines="0" view="pageLayout" zoomScaleNormal="60" workbookViewId="0">
      <selection activeCell="B12" sqref="B12:C12"/>
    </sheetView>
  </sheetViews>
  <sheetFormatPr baseColWidth="10" defaultColWidth="11.453125" defaultRowHeight="14.5" x14ac:dyDescent="0.35"/>
  <cols>
    <col min="1" max="1" width="2.54296875" customWidth="1"/>
    <col min="2" max="2" width="15.81640625" customWidth="1"/>
    <col min="3" max="3" width="13.54296875" customWidth="1"/>
    <col min="4" max="4" width="9.453125" customWidth="1"/>
    <col min="5" max="5" width="6.54296875" customWidth="1"/>
    <col min="6" max="6" width="13.453125" customWidth="1"/>
    <col min="7" max="8" width="13.54296875" customWidth="1"/>
    <col min="9" max="9" width="10.54296875" customWidth="1"/>
    <col min="10" max="10" width="11.453125" customWidth="1"/>
    <col min="11" max="11" width="11.81640625" customWidth="1"/>
    <col min="12" max="12" width="13.453125" customWidth="1"/>
    <col min="13" max="13" width="29.54296875" customWidth="1"/>
    <col min="14" max="14" width="70.54296875" customWidth="1"/>
    <col min="16" max="17" width="11.453125" customWidth="1"/>
  </cols>
  <sheetData>
    <row r="1" spans="1:13" x14ac:dyDescent="0.35">
      <c r="A1" s="346"/>
      <c r="B1" s="346"/>
      <c r="C1" s="346"/>
      <c r="D1" s="346"/>
      <c r="E1" s="346"/>
      <c r="F1" s="346"/>
      <c r="G1" s="346"/>
      <c r="H1" s="346"/>
      <c r="I1" s="346"/>
      <c r="J1" s="346"/>
      <c r="K1" s="346"/>
      <c r="L1" s="346"/>
      <c r="M1" s="346"/>
    </row>
    <row r="2" spans="1:13" ht="29.15" customHeight="1" x14ac:dyDescent="0.35">
      <c r="A2" s="346" t="e" vm="1">
        <v>#VALUE!</v>
      </c>
      <c r="B2" s="346"/>
      <c r="C2" s="346"/>
      <c r="D2" s="346"/>
      <c r="E2" s="346"/>
      <c r="F2" s="346"/>
      <c r="G2" s="459" t="s">
        <v>884</v>
      </c>
      <c r="H2" s="460"/>
      <c r="I2" s="460"/>
      <c r="J2" s="460"/>
      <c r="K2" s="460"/>
      <c r="L2" s="460"/>
      <c r="M2" s="460"/>
    </row>
    <row r="3" spans="1:13" x14ac:dyDescent="0.35">
      <c r="A3" s="346"/>
      <c r="B3" s="346"/>
      <c r="C3" s="346"/>
      <c r="D3" s="346"/>
      <c r="E3" s="346"/>
      <c r="F3" s="346"/>
      <c r="G3" s="346"/>
      <c r="H3" s="346"/>
      <c r="I3" s="346"/>
      <c r="J3" s="346"/>
      <c r="K3" s="346"/>
      <c r="L3" s="346"/>
      <c r="M3" s="346"/>
    </row>
    <row r="4" spans="1:13" ht="22.4" customHeight="1" thickBot="1" x14ac:dyDescent="0.4">
      <c r="A4" s="481" t="s">
        <v>248</v>
      </c>
      <c r="B4" s="481"/>
      <c r="C4" s="481"/>
      <c r="D4" s="481"/>
      <c r="E4" s="481"/>
      <c r="F4" s="481"/>
      <c r="G4" s="481"/>
      <c r="H4" s="481"/>
      <c r="I4" s="481"/>
      <c r="J4" s="481"/>
      <c r="K4" s="481"/>
      <c r="L4" s="481"/>
      <c r="M4" s="481"/>
    </row>
    <row r="5" spans="1:13" ht="12.25" customHeight="1" thickBot="1" x14ac:dyDescent="0.4">
      <c r="A5" s="514" t="s">
        <v>249</v>
      </c>
      <c r="B5" s="515"/>
      <c r="C5" s="515"/>
      <c r="D5" s="515"/>
      <c r="E5" s="515"/>
      <c r="F5" s="515"/>
      <c r="G5" s="516"/>
      <c r="H5" s="748" t="s">
        <v>250</v>
      </c>
      <c r="I5" s="749"/>
      <c r="J5" s="750"/>
      <c r="K5" s="542" t="s">
        <v>692</v>
      </c>
      <c r="L5" s="543"/>
      <c r="M5" s="954" t="s">
        <v>872</v>
      </c>
    </row>
    <row r="6" spans="1:13" ht="19.399999999999999" customHeight="1" x14ac:dyDescent="0.35">
      <c r="A6" s="467">
        <f xml:space="preserve"> NomEntreprise</f>
        <v>0</v>
      </c>
      <c r="B6" s="468"/>
      <c r="C6" s="468"/>
      <c r="D6" s="468"/>
      <c r="E6" s="468"/>
      <c r="F6" s="468"/>
      <c r="G6" s="469"/>
      <c r="H6" s="452">
        <f xml:space="preserve"> NEQ</f>
        <v>0</v>
      </c>
      <c r="I6" s="504"/>
      <c r="J6" s="453"/>
      <c r="K6" s="538">
        <f xml:space="preserve"> NoProjetHQ</f>
        <v>0</v>
      </c>
      <c r="L6" s="539"/>
      <c r="M6" s="954"/>
    </row>
    <row r="7" spans="1:13" ht="12.25" customHeight="1" x14ac:dyDescent="0.35">
      <c r="A7" s="505" t="s">
        <v>251</v>
      </c>
      <c r="B7" s="506"/>
      <c r="C7" s="506"/>
      <c r="D7" s="506"/>
      <c r="E7" s="506"/>
      <c r="F7" s="506"/>
      <c r="G7" s="507"/>
      <c r="H7" s="502" t="s">
        <v>255</v>
      </c>
      <c r="I7" s="503"/>
      <c r="J7" s="867"/>
      <c r="K7" s="502" t="s">
        <v>693</v>
      </c>
      <c r="L7" s="1036"/>
      <c r="M7" s="955" t="str">
        <f>IF(DateDemarrage&lt;&gt;0, EDATE(DateDemarrage, 51), "")</f>
        <v/>
      </c>
    </row>
    <row r="8" spans="1:13" ht="19.399999999999999" customHeight="1" x14ac:dyDescent="0.35">
      <c r="A8" s="467">
        <f xml:space="preserve"> NomUsine</f>
        <v>0</v>
      </c>
      <c r="B8" s="468"/>
      <c r="C8" s="468"/>
      <c r="D8" s="468"/>
      <c r="E8" s="468"/>
      <c r="F8" s="468"/>
      <c r="G8" s="469"/>
      <c r="H8" s="720">
        <f xml:space="preserve"> DateDemarrage</f>
        <v>0</v>
      </c>
      <c r="I8" s="1037"/>
      <c r="J8" s="868"/>
      <c r="K8" s="452">
        <f xml:space="preserve"> NoProjetEnergir</f>
        <v>0</v>
      </c>
      <c r="L8" s="1038"/>
      <c r="M8" s="956"/>
    </row>
    <row r="9" spans="1:13" s="5" customFormat="1" ht="25.4" customHeight="1" x14ac:dyDescent="0.35">
      <c r="A9" s="433"/>
      <c r="B9" s="433"/>
      <c r="C9" s="433"/>
      <c r="D9" s="433"/>
      <c r="E9" s="433"/>
      <c r="F9" s="433"/>
      <c r="G9" s="433"/>
      <c r="H9" s="433"/>
      <c r="I9" s="433"/>
      <c r="J9" s="607"/>
      <c r="K9" s="607"/>
      <c r="L9" s="607"/>
      <c r="M9" s="155"/>
    </row>
    <row r="10" spans="1:13" ht="26.15" customHeight="1" x14ac:dyDescent="0.35">
      <c r="A10" s="625" t="s">
        <v>603</v>
      </c>
      <c r="B10" s="625"/>
      <c r="C10" s="625"/>
      <c r="D10" s="625"/>
      <c r="E10" s="625"/>
      <c r="F10" s="625"/>
      <c r="G10" s="625"/>
      <c r="H10" s="625"/>
      <c r="I10" s="625"/>
      <c r="J10" s="625"/>
      <c r="K10" s="625"/>
      <c r="L10" s="625"/>
      <c r="M10" s="625"/>
    </row>
    <row r="11" spans="1:13" ht="39" customHeight="1" x14ac:dyDescent="0.35">
      <c r="A11" s="38"/>
      <c r="B11" s="615" t="s">
        <v>343</v>
      </c>
      <c r="C11" s="629"/>
      <c r="D11" s="114" t="s">
        <v>203</v>
      </c>
      <c r="E11" s="615" t="s">
        <v>344</v>
      </c>
      <c r="F11" s="616"/>
      <c r="G11" s="629"/>
      <c r="H11" s="615" t="s">
        <v>62</v>
      </c>
      <c r="I11" s="616"/>
      <c r="J11" s="616"/>
      <c r="K11" s="629"/>
      <c r="L11" s="615" t="s">
        <v>345</v>
      </c>
      <c r="M11" s="629"/>
    </row>
    <row r="12" spans="1:13" ht="18.649999999999999" customHeight="1" x14ac:dyDescent="0.35">
      <c r="A12" s="261" cm="1">
        <f t="array" ref="A12:A16">ROW()-ROW(A12:A16)-1</f>
        <v>-1</v>
      </c>
      <c r="B12" s="848"/>
      <c r="C12" s="850"/>
      <c r="D12" s="337"/>
      <c r="E12" s="848"/>
      <c r="F12" s="849"/>
      <c r="G12" s="850"/>
      <c r="H12" s="876"/>
      <c r="I12" s="877"/>
      <c r="J12" s="877"/>
      <c r="K12" s="878"/>
      <c r="L12" s="876"/>
      <c r="M12" s="878"/>
    </row>
    <row r="13" spans="1:13" ht="18.649999999999999" customHeight="1" x14ac:dyDescent="0.35">
      <c r="A13" s="261">
        <v>-2</v>
      </c>
      <c r="B13" s="848"/>
      <c r="C13" s="850"/>
      <c r="D13" s="337"/>
      <c r="E13" s="848"/>
      <c r="F13" s="849"/>
      <c r="G13" s="850"/>
      <c r="H13" s="876"/>
      <c r="I13" s="877"/>
      <c r="J13" s="877"/>
      <c r="K13" s="878"/>
      <c r="L13" s="876"/>
      <c r="M13" s="878"/>
    </row>
    <row r="14" spans="1:13" ht="18.649999999999999" customHeight="1" x14ac:dyDescent="0.35">
      <c r="A14" s="261">
        <v>-3</v>
      </c>
      <c r="B14" s="848"/>
      <c r="C14" s="850"/>
      <c r="D14" s="337"/>
      <c r="E14" s="848"/>
      <c r="F14" s="849"/>
      <c r="G14" s="850"/>
      <c r="H14" s="876"/>
      <c r="I14" s="877"/>
      <c r="J14" s="877"/>
      <c r="K14" s="878"/>
      <c r="L14" s="876"/>
      <c r="M14" s="878"/>
    </row>
    <row r="15" spans="1:13" ht="18.649999999999999" customHeight="1" x14ac:dyDescent="0.35">
      <c r="A15" s="261">
        <v>-4</v>
      </c>
      <c r="B15" s="848"/>
      <c r="C15" s="850"/>
      <c r="D15" s="337"/>
      <c r="E15" s="848"/>
      <c r="F15" s="849"/>
      <c r="G15" s="850"/>
      <c r="H15" s="876"/>
      <c r="I15" s="877"/>
      <c r="J15" s="877"/>
      <c r="K15" s="878"/>
      <c r="L15" s="876"/>
      <c r="M15" s="878"/>
    </row>
    <row r="16" spans="1:13" ht="18.649999999999999" customHeight="1" x14ac:dyDescent="0.35">
      <c r="A16" s="261">
        <v>-5</v>
      </c>
      <c r="B16" s="848"/>
      <c r="C16" s="850"/>
      <c r="D16" s="337"/>
      <c r="E16" s="848"/>
      <c r="F16" s="849"/>
      <c r="G16" s="850"/>
      <c r="H16" s="876"/>
      <c r="I16" s="877"/>
      <c r="J16" s="877"/>
      <c r="K16" s="878"/>
      <c r="L16" s="876"/>
      <c r="M16" s="878"/>
    </row>
    <row r="17" spans="1:13" ht="7.4" customHeight="1" x14ac:dyDescent="0.35">
      <c r="A17" s="855"/>
      <c r="B17" s="855"/>
      <c r="C17" s="855"/>
      <c r="D17" s="855"/>
      <c r="E17" s="855"/>
      <c r="F17" s="855"/>
      <c r="G17" s="855"/>
      <c r="H17" s="855"/>
      <c r="I17" s="855"/>
      <c r="J17" s="855"/>
      <c r="K17" s="855"/>
      <c r="L17" s="855"/>
      <c r="M17" s="855"/>
    </row>
    <row r="18" spans="1:13" ht="11" customHeight="1" x14ac:dyDescent="0.35">
      <c r="A18" s="856"/>
      <c r="B18" s="856"/>
      <c r="C18" s="856"/>
      <c r="D18" s="856"/>
      <c r="E18" s="856"/>
      <c r="F18" s="856"/>
      <c r="G18" s="856"/>
      <c r="H18" s="856"/>
      <c r="I18" s="856"/>
      <c r="J18" s="856"/>
      <c r="K18" s="856"/>
      <c r="L18" s="856"/>
      <c r="M18" s="856"/>
    </row>
    <row r="19" spans="1:13" ht="26.15" customHeight="1" x14ac:dyDescent="0.35">
      <c r="A19" s="625" t="s">
        <v>206</v>
      </c>
      <c r="B19" s="625"/>
      <c r="C19" s="625"/>
      <c r="D19" s="625"/>
      <c r="E19" s="625"/>
      <c r="F19" s="625"/>
      <c r="G19" s="625"/>
      <c r="H19" s="625"/>
      <c r="I19" s="625"/>
      <c r="J19" s="625"/>
      <c r="K19" s="625"/>
      <c r="L19" s="625"/>
      <c r="M19" s="625"/>
    </row>
    <row r="20" spans="1:13" ht="24.5" customHeight="1" x14ac:dyDescent="0.35">
      <c r="A20" s="39"/>
      <c r="B20" s="615" t="s">
        <v>123</v>
      </c>
      <c r="C20" s="629"/>
      <c r="D20" s="615" t="s">
        <v>346</v>
      </c>
      <c r="E20" s="616"/>
      <c r="F20" s="616"/>
      <c r="G20" s="629"/>
      <c r="H20" s="615" t="s">
        <v>124</v>
      </c>
      <c r="I20" s="616"/>
      <c r="J20" s="616"/>
      <c r="K20" s="629"/>
      <c r="L20" s="615" t="s">
        <v>125</v>
      </c>
      <c r="M20" s="629"/>
    </row>
    <row r="21" spans="1:13" ht="18.649999999999999" customHeight="1" x14ac:dyDescent="0.35">
      <c r="A21" s="261" cm="1">
        <f t="array" ref="A21:A25">ROW()-ROW(A21:A25)-1</f>
        <v>-1</v>
      </c>
      <c r="B21" s="848"/>
      <c r="C21" s="850"/>
      <c r="D21" s="848"/>
      <c r="E21" s="849"/>
      <c r="F21" s="849"/>
      <c r="G21" s="850"/>
      <c r="H21" s="876"/>
      <c r="I21" s="877"/>
      <c r="J21" s="877"/>
      <c r="K21" s="878"/>
      <c r="L21" s="876"/>
      <c r="M21" s="878"/>
    </row>
    <row r="22" spans="1:13" ht="18.649999999999999" customHeight="1" x14ac:dyDescent="0.35">
      <c r="A22" s="261">
        <v>-2</v>
      </c>
      <c r="B22" s="848"/>
      <c r="C22" s="850"/>
      <c r="D22" s="848"/>
      <c r="E22" s="849"/>
      <c r="F22" s="849"/>
      <c r="G22" s="850"/>
      <c r="H22" s="876"/>
      <c r="I22" s="877"/>
      <c r="J22" s="877"/>
      <c r="K22" s="878"/>
      <c r="L22" s="876"/>
      <c r="M22" s="878"/>
    </row>
    <row r="23" spans="1:13" ht="18.649999999999999" customHeight="1" x14ac:dyDescent="0.35">
      <c r="A23" s="261">
        <v>-3</v>
      </c>
      <c r="B23" s="848"/>
      <c r="C23" s="850"/>
      <c r="D23" s="848"/>
      <c r="E23" s="849"/>
      <c r="F23" s="849"/>
      <c r="G23" s="850"/>
      <c r="H23" s="876"/>
      <c r="I23" s="877"/>
      <c r="J23" s="877"/>
      <c r="K23" s="878"/>
      <c r="L23" s="876"/>
      <c r="M23" s="878"/>
    </row>
    <row r="24" spans="1:13" ht="18.649999999999999" customHeight="1" x14ac:dyDescent="0.35">
      <c r="A24" s="261">
        <v>-4</v>
      </c>
      <c r="B24" s="848"/>
      <c r="C24" s="850"/>
      <c r="D24" s="848"/>
      <c r="E24" s="849"/>
      <c r="F24" s="849"/>
      <c r="G24" s="850"/>
      <c r="H24" s="876"/>
      <c r="I24" s="877"/>
      <c r="J24" s="877"/>
      <c r="K24" s="878"/>
      <c r="L24" s="876"/>
      <c r="M24" s="878"/>
    </row>
    <row r="25" spans="1:13" ht="18.649999999999999" customHeight="1" x14ac:dyDescent="0.35">
      <c r="A25" s="261">
        <v>-5</v>
      </c>
      <c r="B25" s="848"/>
      <c r="C25" s="850"/>
      <c r="D25" s="848"/>
      <c r="E25" s="849"/>
      <c r="F25" s="849"/>
      <c r="G25" s="850"/>
      <c r="H25" s="876"/>
      <c r="I25" s="877"/>
      <c r="J25" s="877"/>
      <c r="K25" s="878"/>
      <c r="L25" s="876"/>
      <c r="M25" s="878"/>
    </row>
    <row r="26" spans="1:13" ht="20.25" customHeight="1" x14ac:dyDescent="0.35">
      <c r="A26" s="855"/>
      <c r="B26" s="855"/>
      <c r="C26" s="855"/>
      <c r="D26" s="855"/>
      <c r="E26" s="855"/>
      <c r="F26" s="855"/>
      <c r="G26" s="855"/>
      <c r="H26" s="855"/>
      <c r="I26" s="855"/>
      <c r="J26" s="855"/>
      <c r="K26" s="855"/>
      <c r="L26" s="855"/>
      <c r="M26" s="855"/>
    </row>
    <row r="27" spans="1:13" ht="18.75" customHeight="1" x14ac:dyDescent="0.35">
      <c r="A27" s="856"/>
      <c r="B27" s="856"/>
      <c r="C27" s="856"/>
      <c r="D27" s="856"/>
      <c r="E27" s="856"/>
      <c r="F27" s="856"/>
      <c r="G27" s="856"/>
      <c r="H27" s="856"/>
      <c r="I27" s="856"/>
      <c r="J27" s="856"/>
      <c r="K27" s="856"/>
      <c r="L27" s="856"/>
      <c r="M27" s="856"/>
    </row>
    <row r="28" spans="1:13" ht="25.75" customHeight="1" x14ac:dyDescent="0.35">
      <c r="A28" s="854" t="s">
        <v>658</v>
      </c>
      <c r="B28" s="854"/>
      <c r="C28" s="854"/>
      <c r="D28" s="854"/>
      <c r="E28" s="854"/>
      <c r="F28" s="854"/>
      <c r="G28" s="854"/>
      <c r="H28" s="854"/>
      <c r="I28" s="854"/>
      <c r="J28" s="854"/>
      <c r="K28" s="854"/>
      <c r="L28" s="854"/>
      <c r="M28" s="854"/>
    </row>
    <row r="29" spans="1:13" ht="22.4" customHeight="1" x14ac:dyDescent="0.35">
      <c r="A29" s="40"/>
      <c r="B29" s="615" t="s">
        <v>347</v>
      </c>
      <c r="C29" s="629"/>
      <c r="D29" s="851" t="s">
        <v>59</v>
      </c>
      <c r="E29" s="853"/>
      <c r="F29" s="852"/>
      <c r="G29" s="851" t="s">
        <v>60</v>
      </c>
      <c r="H29" s="853"/>
      <c r="I29" s="853"/>
      <c r="J29" s="852"/>
      <c r="K29" s="851" t="s">
        <v>61</v>
      </c>
      <c r="L29" s="853"/>
      <c r="M29" s="852"/>
    </row>
    <row r="30" spans="1:13" ht="18.649999999999999" customHeight="1" x14ac:dyDescent="0.35">
      <c r="A30" s="261" cm="1">
        <f t="array" ref="A30:A34">ROW()-ROW(A30:A34)-1</f>
        <v>-1</v>
      </c>
      <c r="B30" s="876"/>
      <c r="C30" s="878"/>
      <c r="D30" s="876"/>
      <c r="E30" s="877"/>
      <c r="F30" s="878"/>
      <c r="G30" s="876"/>
      <c r="H30" s="877"/>
      <c r="I30" s="877"/>
      <c r="J30" s="878"/>
      <c r="K30" s="1026"/>
      <c r="L30" s="1027"/>
      <c r="M30" s="1028"/>
    </row>
    <row r="31" spans="1:13" ht="18.649999999999999" customHeight="1" x14ac:dyDescent="0.35">
      <c r="A31" s="261">
        <v>-2</v>
      </c>
      <c r="B31" s="876"/>
      <c r="C31" s="878"/>
      <c r="D31" s="876"/>
      <c r="E31" s="877"/>
      <c r="F31" s="878"/>
      <c r="G31" s="876"/>
      <c r="H31" s="877"/>
      <c r="I31" s="877"/>
      <c r="J31" s="878"/>
      <c r="K31" s="1029"/>
      <c r="L31" s="1030"/>
      <c r="M31" s="1031"/>
    </row>
    <row r="32" spans="1:13" ht="18.649999999999999" customHeight="1" x14ac:dyDescent="0.35">
      <c r="A32" s="261">
        <v>-3</v>
      </c>
      <c r="B32" s="876"/>
      <c r="C32" s="878"/>
      <c r="D32" s="876"/>
      <c r="E32" s="877"/>
      <c r="F32" s="878"/>
      <c r="G32" s="876"/>
      <c r="H32" s="877"/>
      <c r="I32" s="877"/>
      <c r="J32" s="878"/>
      <c r="K32" s="1029"/>
      <c r="L32" s="1030"/>
      <c r="M32" s="1031"/>
    </row>
    <row r="33" spans="1:13" ht="18.649999999999999" customHeight="1" x14ac:dyDescent="0.35">
      <c r="A33" s="261">
        <v>-4</v>
      </c>
      <c r="B33" s="876"/>
      <c r="C33" s="878"/>
      <c r="D33" s="876"/>
      <c r="E33" s="877"/>
      <c r="F33" s="878"/>
      <c r="G33" s="876"/>
      <c r="H33" s="877"/>
      <c r="I33" s="877"/>
      <c r="J33" s="878"/>
      <c r="K33" s="1029"/>
      <c r="L33" s="1030"/>
      <c r="M33" s="1031"/>
    </row>
    <row r="34" spans="1:13" ht="18.649999999999999" customHeight="1" x14ac:dyDescent="0.35">
      <c r="A34" s="261">
        <v>-5</v>
      </c>
      <c r="B34" s="876"/>
      <c r="C34" s="878"/>
      <c r="D34" s="876"/>
      <c r="E34" s="877"/>
      <c r="F34" s="878"/>
      <c r="G34" s="876"/>
      <c r="H34" s="877"/>
      <c r="I34" s="877"/>
      <c r="J34" s="878"/>
      <c r="K34" s="1032"/>
      <c r="L34" s="1033"/>
      <c r="M34" s="1034"/>
    </row>
    <row r="35" spans="1:13" ht="12" customHeight="1" x14ac:dyDescent="0.35">
      <c r="A35" s="855"/>
      <c r="B35" s="855"/>
      <c r="C35" s="855"/>
      <c r="D35" s="855"/>
      <c r="E35" s="855"/>
      <c r="F35" s="855"/>
      <c r="G35" s="855"/>
      <c r="H35" s="855"/>
      <c r="I35" s="855"/>
      <c r="J35" s="855"/>
      <c r="K35" s="855"/>
      <c r="L35" s="855"/>
      <c r="M35" s="855"/>
    </row>
    <row r="36" spans="1:13" ht="8" customHeight="1" x14ac:dyDescent="0.35">
      <c r="A36" s="856"/>
      <c r="B36" s="856"/>
      <c r="C36" s="856"/>
      <c r="D36" s="856"/>
      <c r="E36" s="856"/>
      <c r="F36" s="856"/>
      <c r="G36" s="856"/>
      <c r="H36" s="856"/>
      <c r="I36" s="856"/>
      <c r="J36" s="856"/>
      <c r="K36" s="856"/>
      <c r="L36" s="856"/>
      <c r="M36" s="856"/>
    </row>
    <row r="37" spans="1:13" ht="26.15" customHeight="1" x14ac:dyDescent="0.35">
      <c r="A37" s="854" t="s">
        <v>619</v>
      </c>
      <c r="B37" s="854"/>
      <c r="C37" s="854"/>
      <c r="D37" s="854"/>
      <c r="E37" s="854"/>
      <c r="F37" s="854"/>
      <c r="G37" s="854"/>
      <c r="H37" s="854"/>
      <c r="I37" s="854"/>
      <c r="J37" s="854"/>
      <c r="K37" s="854"/>
      <c r="L37" s="854"/>
      <c r="M37" s="854"/>
    </row>
    <row r="38" spans="1:13" ht="60" x14ac:dyDescent="0.35">
      <c r="A38" s="29"/>
      <c r="B38" s="144" t="s">
        <v>176</v>
      </c>
      <c r="C38" s="144" t="s">
        <v>621</v>
      </c>
      <c r="D38" s="1053" t="s">
        <v>62</v>
      </c>
      <c r="E38" s="1053"/>
      <c r="F38" s="1053"/>
      <c r="G38" s="34" t="s">
        <v>623</v>
      </c>
      <c r="H38" s="34" t="s">
        <v>177</v>
      </c>
      <c r="I38" s="1053" t="s">
        <v>63</v>
      </c>
      <c r="J38" s="1053"/>
      <c r="K38" s="1053"/>
      <c r="L38" s="1053" t="s">
        <v>178</v>
      </c>
      <c r="M38" s="1053"/>
    </row>
    <row r="39" spans="1:13" ht="18.649999999999999" customHeight="1" x14ac:dyDescent="0.35">
      <c r="A39" s="261" cm="1">
        <f t="array" ref="A39:A43">ROW()-ROW(A39:A43)-1</f>
        <v>-1</v>
      </c>
      <c r="B39" s="32"/>
      <c r="C39" s="31"/>
      <c r="D39" s="876"/>
      <c r="E39" s="877"/>
      <c r="F39" s="878"/>
      <c r="G39" s="32"/>
      <c r="H39" s="32"/>
      <c r="I39" s="848"/>
      <c r="J39" s="849"/>
      <c r="K39" s="850"/>
      <c r="L39" s="848"/>
      <c r="M39" s="850"/>
    </row>
    <row r="40" spans="1:13" ht="18.649999999999999" customHeight="1" x14ac:dyDescent="0.35">
      <c r="A40" s="261">
        <v>-2</v>
      </c>
      <c r="B40" s="32"/>
      <c r="C40" s="31"/>
      <c r="D40" s="876"/>
      <c r="E40" s="877"/>
      <c r="F40" s="878"/>
      <c r="G40" s="32"/>
      <c r="H40" s="32"/>
      <c r="I40" s="848"/>
      <c r="J40" s="849"/>
      <c r="K40" s="850"/>
      <c r="L40" s="848"/>
      <c r="M40" s="850"/>
    </row>
    <row r="41" spans="1:13" ht="18.649999999999999" customHeight="1" x14ac:dyDescent="0.35">
      <c r="A41" s="261">
        <v>-3</v>
      </c>
      <c r="B41" s="32"/>
      <c r="C41" s="31"/>
      <c r="D41" s="876"/>
      <c r="E41" s="877"/>
      <c r="F41" s="878"/>
      <c r="G41" s="32"/>
      <c r="H41" s="32"/>
      <c r="I41" s="848"/>
      <c r="J41" s="849"/>
      <c r="K41" s="850"/>
      <c r="L41" s="848"/>
      <c r="M41" s="850"/>
    </row>
    <row r="42" spans="1:13" ht="18.649999999999999" customHeight="1" x14ac:dyDescent="0.35">
      <c r="A42" s="261">
        <v>-4</v>
      </c>
      <c r="B42" s="32"/>
      <c r="C42" s="31"/>
      <c r="D42" s="876"/>
      <c r="E42" s="877"/>
      <c r="F42" s="878"/>
      <c r="G42" s="32"/>
      <c r="H42" s="32"/>
      <c r="I42" s="848"/>
      <c r="J42" s="849"/>
      <c r="K42" s="850"/>
      <c r="L42" s="848"/>
      <c r="M42" s="850"/>
    </row>
    <row r="43" spans="1:13" ht="18.649999999999999" customHeight="1" x14ac:dyDescent="0.35">
      <c r="A43" s="261">
        <v>-5</v>
      </c>
      <c r="B43" s="32"/>
      <c r="C43" s="31"/>
      <c r="D43" s="876"/>
      <c r="E43" s="877"/>
      <c r="F43" s="878"/>
      <c r="G43" s="32"/>
      <c r="H43" s="32"/>
      <c r="I43" s="848"/>
      <c r="J43" s="849"/>
      <c r="K43" s="850"/>
      <c r="L43" s="848"/>
      <c r="M43" s="850"/>
    </row>
    <row r="44" spans="1:13" ht="19.399999999999999" customHeight="1" x14ac:dyDescent="0.35">
      <c r="A44" s="855"/>
      <c r="B44" s="855"/>
      <c r="C44" s="855"/>
      <c r="D44" s="855"/>
      <c r="E44" s="855"/>
      <c r="F44" s="855"/>
      <c r="G44" s="855"/>
      <c r="H44" s="855"/>
      <c r="I44" s="855"/>
      <c r="J44" s="855"/>
      <c r="K44" s="855"/>
      <c r="L44" s="855"/>
      <c r="M44" s="855"/>
    </row>
    <row r="45" spans="1:13" ht="3.65" customHeight="1" x14ac:dyDescent="0.35">
      <c r="A45" s="856"/>
      <c r="B45" s="856"/>
      <c r="C45" s="856"/>
      <c r="D45" s="856"/>
      <c r="E45" s="856"/>
      <c r="F45" s="856"/>
      <c r="G45" s="856"/>
      <c r="H45" s="856"/>
      <c r="I45" s="856"/>
      <c r="J45" s="856"/>
      <c r="K45" s="856"/>
      <c r="L45" s="856"/>
      <c r="M45" s="856"/>
    </row>
    <row r="46" spans="1:13" ht="26.15" customHeight="1" x14ac:dyDescent="0.35">
      <c r="A46" s="854" t="s">
        <v>728</v>
      </c>
      <c r="B46" s="854"/>
      <c r="C46" s="854"/>
      <c r="D46" s="854"/>
      <c r="E46" s="854"/>
      <c r="F46" s="854"/>
      <c r="G46" s="854"/>
      <c r="H46" s="854"/>
      <c r="I46" s="854"/>
      <c r="J46" s="854"/>
      <c r="K46" s="854"/>
      <c r="L46" s="854"/>
      <c r="M46" s="854"/>
    </row>
    <row r="47" spans="1:13" ht="18.649999999999999" customHeight="1" x14ac:dyDescent="0.35">
      <c r="A47" s="898"/>
      <c r="B47" s="610" t="s">
        <v>690</v>
      </c>
      <c r="C47" s="614"/>
      <c r="D47" s="614"/>
      <c r="E47" s="913"/>
      <c r="F47" s="900" t="s">
        <v>275</v>
      </c>
      <c r="G47" s="901"/>
      <c r="H47" s="901"/>
      <c r="I47" s="901"/>
      <c r="J47" s="902"/>
      <c r="K47" s="900" t="s">
        <v>276</v>
      </c>
      <c r="L47" s="901"/>
      <c r="M47" s="902"/>
    </row>
    <row r="48" spans="1:13" ht="18.649999999999999" customHeight="1" x14ac:dyDescent="0.35">
      <c r="A48" s="899"/>
      <c r="B48" s="615"/>
      <c r="C48" s="616"/>
      <c r="D48" s="616"/>
      <c r="E48" s="629"/>
      <c r="F48" s="888" t="s">
        <v>64</v>
      </c>
      <c r="G48" s="888"/>
      <c r="H48" s="888"/>
      <c r="I48" s="903" t="s">
        <v>274</v>
      </c>
      <c r="J48" s="903"/>
      <c r="K48" s="888" t="s">
        <v>64</v>
      </c>
      <c r="L48" s="888"/>
      <c r="M48" s="94" t="s">
        <v>274</v>
      </c>
    </row>
    <row r="49" spans="1:13" ht="18.649999999999999" customHeight="1" x14ac:dyDescent="0.35">
      <c r="A49" s="261" cm="1">
        <f t="array" ref="A49:A53">ROW()-ROW(A49:A53)-1</f>
        <v>-1</v>
      </c>
      <c r="B49" s="887"/>
      <c r="C49" s="887"/>
      <c r="D49" s="887"/>
      <c r="E49" s="887"/>
      <c r="F49" s="1039"/>
      <c r="G49" s="1039"/>
      <c r="H49" s="1039"/>
      <c r="I49" s="905"/>
      <c r="J49" s="906"/>
      <c r="K49" s="945"/>
      <c r="L49" s="946"/>
      <c r="M49" s="50"/>
    </row>
    <row r="50" spans="1:13" ht="18.649999999999999" customHeight="1" x14ac:dyDescent="0.35">
      <c r="A50" s="261">
        <v>-2</v>
      </c>
      <c r="B50" s="887"/>
      <c r="C50" s="887"/>
      <c r="D50" s="887"/>
      <c r="E50" s="887"/>
      <c r="F50" s="1039"/>
      <c r="G50" s="1039"/>
      <c r="H50" s="1039"/>
      <c r="I50" s="905"/>
      <c r="J50" s="906"/>
      <c r="K50" s="945"/>
      <c r="L50" s="946"/>
      <c r="M50" s="50"/>
    </row>
    <row r="51" spans="1:13" ht="18.649999999999999" customHeight="1" x14ac:dyDescent="0.35">
      <c r="A51" s="261">
        <v>-3</v>
      </c>
      <c r="B51" s="887"/>
      <c r="C51" s="887"/>
      <c r="D51" s="887"/>
      <c r="E51" s="887"/>
      <c r="F51" s="1039"/>
      <c r="G51" s="1039"/>
      <c r="H51" s="1039"/>
      <c r="I51" s="905"/>
      <c r="J51" s="906"/>
      <c r="K51" s="945"/>
      <c r="L51" s="946"/>
      <c r="M51" s="50"/>
    </row>
    <row r="52" spans="1:13" ht="18.649999999999999" customHeight="1" x14ac:dyDescent="0.35">
      <c r="A52" s="261">
        <v>-4</v>
      </c>
      <c r="B52" s="887"/>
      <c r="C52" s="887"/>
      <c r="D52" s="887"/>
      <c r="E52" s="887"/>
      <c r="F52" s="1050"/>
      <c r="G52" s="1050"/>
      <c r="H52" s="1050"/>
      <c r="I52" s="905"/>
      <c r="J52" s="906"/>
      <c r="K52" s="1051"/>
      <c r="L52" s="1052"/>
      <c r="M52" s="50"/>
    </row>
    <row r="53" spans="1:13" ht="18.649999999999999" customHeight="1" x14ac:dyDescent="0.35">
      <c r="A53" s="261">
        <v>-5</v>
      </c>
      <c r="B53" s="887"/>
      <c r="C53" s="887"/>
      <c r="D53" s="887"/>
      <c r="E53" s="887"/>
      <c r="F53" s="1057"/>
      <c r="G53" s="1057"/>
      <c r="H53" s="1057"/>
      <c r="I53" s="905"/>
      <c r="J53" s="906"/>
      <c r="K53" s="1058"/>
      <c r="L53" s="1059"/>
      <c r="M53" s="50"/>
    </row>
    <row r="54" spans="1:13" ht="7.4" customHeight="1" x14ac:dyDescent="0.35">
      <c r="A54" s="855"/>
      <c r="B54" s="855"/>
      <c r="C54" s="855"/>
      <c r="D54" s="855"/>
      <c r="E54" s="855"/>
      <c r="F54" s="855"/>
      <c r="G54" s="855"/>
      <c r="H54" s="855"/>
      <c r="I54" s="855"/>
      <c r="J54" s="855"/>
      <c r="K54" s="855"/>
      <c r="L54" s="855"/>
      <c r="M54" s="855"/>
    </row>
    <row r="55" spans="1:13" ht="7" customHeight="1" x14ac:dyDescent="0.35"/>
    <row r="56" spans="1:13" ht="26.15" customHeight="1" x14ac:dyDescent="0.35">
      <c r="A56" s="854" t="s">
        <v>273</v>
      </c>
      <c r="B56" s="854"/>
      <c r="C56" s="854"/>
      <c r="D56" s="854"/>
      <c r="E56" s="854"/>
      <c r="F56" s="854"/>
      <c r="G56" s="854"/>
      <c r="H56" s="854"/>
      <c r="I56" s="854"/>
      <c r="J56" s="854"/>
      <c r="K56" s="854"/>
      <c r="L56" s="854"/>
      <c r="M56" s="854"/>
    </row>
    <row r="57" spans="1:13" ht="22.4" customHeight="1" x14ac:dyDescent="0.35">
      <c r="A57" s="888" t="s">
        <v>65</v>
      </c>
      <c r="B57" s="888"/>
      <c r="C57" s="888"/>
      <c r="D57" s="888"/>
      <c r="E57" s="888" t="s">
        <v>66</v>
      </c>
      <c r="F57" s="888"/>
      <c r="G57" s="888"/>
      <c r="H57" s="888"/>
      <c r="I57" s="888"/>
      <c r="J57" s="888"/>
      <c r="K57" s="888"/>
      <c r="L57" s="888" t="s">
        <v>67</v>
      </c>
      <c r="M57" s="888"/>
    </row>
    <row r="58" spans="1:13" ht="18.649999999999999" customHeight="1" x14ac:dyDescent="0.35">
      <c r="A58" s="261" cm="1">
        <f t="array" ref="A58:A62">ROW()-ROW(A58:A62)-1</f>
        <v>-1</v>
      </c>
      <c r="B58" s="848"/>
      <c r="C58" s="849"/>
      <c r="D58" s="850"/>
      <c r="E58" s="848"/>
      <c r="F58" s="849"/>
      <c r="G58" s="849"/>
      <c r="H58" s="849"/>
      <c r="I58" s="849"/>
      <c r="J58" s="849"/>
      <c r="K58" s="850"/>
      <c r="L58" s="876"/>
      <c r="M58" s="878"/>
    </row>
    <row r="59" spans="1:13" ht="18.649999999999999" customHeight="1" x14ac:dyDescent="0.35">
      <c r="A59" s="261">
        <v>-2</v>
      </c>
      <c r="B59" s="848"/>
      <c r="C59" s="849"/>
      <c r="D59" s="850"/>
      <c r="E59" s="848"/>
      <c r="F59" s="849"/>
      <c r="G59" s="849"/>
      <c r="H59" s="849"/>
      <c r="I59" s="849"/>
      <c r="J59" s="849"/>
      <c r="K59" s="850"/>
      <c r="L59" s="876"/>
      <c r="M59" s="878"/>
    </row>
    <row r="60" spans="1:13" ht="18.649999999999999" customHeight="1" x14ac:dyDescent="0.35">
      <c r="A60" s="261">
        <v>-3</v>
      </c>
      <c r="B60" s="848"/>
      <c r="C60" s="849"/>
      <c r="D60" s="850"/>
      <c r="E60" s="848"/>
      <c r="F60" s="849"/>
      <c r="G60" s="849"/>
      <c r="H60" s="849"/>
      <c r="I60" s="849"/>
      <c r="J60" s="849"/>
      <c r="K60" s="850"/>
      <c r="L60" s="876"/>
      <c r="M60" s="878"/>
    </row>
    <row r="61" spans="1:13" ht="18.649999999999999" customHeight="1" x14ac:dyDescent="0.35">
      <c r="A61" s="261">
        <v>-4</v>
      </c>
      <c r="B61" s="848"/>
      <c r="C61" s="849"/>
      <c r="D61" s="850"/>
      <c r="E61" s="848"/>
      <c r="F61" s="849"/>
      <c r="G61" s="849"/>
      <c r="H61" s="849"/>
      <c r="I61" s="849"/>
      <c r="J61" s="849"/>
      <c r="K61" s="850"/>
      <c r="L61" s="876"/>
      <c r="M61" s="878"/>
    </row>
    <row r="62" spans="1:13" ht="18.649999999999999" customHeight="1" x14ac:dyDescent="0.35">
      <c r="A62" s="261">
        <v>-5</v>
      </c>
      <c r="B62" s="848"/>
      <c r="C62" s="849"/>
      <c r="D62" s="850"/>
      <c r="E62" s="848"/>
      <c r="F62" s="849"/>
      <c r="G62" s="849"/>
      <c r="H62" s="849"/>
      <c r="I62" s="849"/>
      <c r="J62" s="849"/>
      <c r="K62" s="850"/>
      <c r="L62" s="876"/>
      <c r="M62" s="878"/>
    </row>
    <row r="63" spans="1:13" ht="7.4" customHeight="1" x14ac:dyDescent="0.35">
      <c r="A63" s="855"/>
      <c r="B63" s="855"/>
      <c r="C63" s="855"/>
      <c r="D63" s="855"/>
      <c r="E63" s="855"/>
      <c r="F63" s="855"/>
      <c r="G63" s="855"/>
      <c r="H63" s="855"/>
      <c r="I63" s="855"/>
      <c r="J63" s="855"/>
      <c r="K63" s="855"/>
      <c r="L63" s="855"/>
      <c r="M63" s="855"/>
    </row>
    <row r="64" spans="1:13" ht="4" customHeight="1" x14ac:dyDescent="0.35">
      <c r="A64" s="856"/>
      <c r="B64" s="856"/>
      <c r="C64" s="856"/>
      <c r="D64" s="856"/>
      <c r="E64" s="856"/>
      <c r="F64" s="856"/>
      <c r="G64" s="856"/>
      <c r="H64" s="856"/>
      <c r="I64" s="856"/>
      <c r="J64" s="856"/>
      <c r="K64" s="856"/>
      <c r="L64" s="856"/>
      <c r="M64" s="856"/>
    </row>
    <row r="65" spans="1:13" ht="26.15" customHeight="1" x14ac:dyDescent="0.35">
      <c r="A65" s="854" t="s">
        <v>491</v>
      </c>
      <c r="B65" s="854"/>
      <c r="C65" s="854"/>
      <c r="D65" s="854"/>
      <c r="E65" s="854"/>
      <c r="F65" s="854"/>
      <c r="G65" s="854"/>
      <c r="H65" s="854"/>
      <c r="I65" s="854"/>
      <c r="J65" s="854"/>
      <c r="K65" s="854"/>
      <c r="L65" s="854"/>
      <c r="M65" s="854"/>
    </row>
    <row r="66" spans="1:13" ht="23.15" customHeight="1" x14ac:dyDescent="0.35">
      <c r="A66" s="30"/>
      <c r="B66" s="879" t="s">
        <v>485</v>
      </c>
      <c r="C66" s="880"/>
      <c r="D66" s="879" t="s">
        <v>486</v>
      </c>
      <c r="E66" s="880"/>
      <c r="F66" s="881"/>
      <c r="G66" s="615" t="s">
        <v>487</v>
      </c>
      <c r="H66" s="616"/>
      <c r="I66" s="616"/>
      <c r="J66" s="629"/>
      <c r="K66" s="615" t="s">
        <v>488</v>
      </c>
      <c r="L66" s="616"/>
      <c r="M66" s="629"/>
    </row>
    <row r="67" spans="1:13" ht="18.649999999999999" customHeight="1" x14ac:dyDescent="0.35">
      <c r="A67" s="261" cm="1">
        <f t="array" ref="A67:A71">ROW()-ROW(A67:A71)-1</f>
        <v>-1</v>
      </c>
      <c r="B67" s="859"/>
      <c r="C67" s="860"/>
      <c r="D67" s="1054"/>
      <c r="E67" s="1055"/>
      <c r="F67" s="1056"/>
      <c r="G67" s="833"/>
      <c r="H67" s="835"/>
      <c r="I67" s="835"/>
      <c r="J67" s="834"/>
      <c r="K67" s="836"/>
      <c r="L67" s="837"/>
      <c r="M67" s="838"/>
    </row>
    <row r="68" spans="1:13" ht="18.649999999999999" customHeight="1" x14ac:dyDescent="0.35">
      <c r="A68" s="261">
        <v>-2</v>
      </c>
      <c r="B68" s="859"/>
      <c r="C68" s="860"/>
      <c r="D68" s="1054"/>
      <c r="E68" s="1055"/>
      <c r="F68" s="1056"/>
      <c r="G68" s="833"/>
      <c r="H68" s="835"/>
      <c r="I68" s="835"/>
      <c r="J68" s="834"/>
      <c r="K68" s="836"/>
      <c r="L68" s="837"/>
      <c r="M68" s="838"/>
    </row>
    <row r="69" spans="1:13" ht="18.649999999999999" customHeight="1" x14ac:dyDescent="0.35">
      <c r="A69" s="261">
        <v>-3</v>
      </c>
      <c r="B69" s="859"/>
      <c r="C69" s="860"/>
      <c r="D69" s="1054"/>
      <c r="E69" s="1055"/>
      <c r="F69" s="1056"/>
      <c r="G69" s="833"/>
      <c r="H69" s="835"/>
      <c r="I69" s="835"/>
      <c r="J69" s="834"/>
      <c r="K69" s="836"/>
      <c r="L69" s="837"/>
      <c r="M69" s="838"/>
    </row>
    <row r="70" spans="1:13" ht="18.649999999999999" customHeight="1" x14ac:dyDescent="0.35">
      <c r="A70" s="261">
        <v>-4</v>
      </c>
      <c r="B70" s="859"/>
      <c r="C70" s="860"/>
      <c r="D70" s="1054"/>
      <c r="E70" s="1055"/>
      <c r="F70" s="1056"/>
      <c r="G70" s="833"/>
      <c r="H70" s="835"/>
      <c r="I70" s="835"/>
      <c r="J70" s="834"/>
      <c r="K70" s="836"/>
      <c r="L70" s="837"/>
      <c r="M70" s="838"/>
    </row>
    <row r="71" spans="1:13" ht="18.649999999999999" customHeight="1" x14ac:dyDescent="0.35">
      <c r="A71" s="261">
        <v>-5</v>
      </c>
      <c r="B71" s="859"/>
      <c r="C71" s="860"/>
      <c r="D71" s="1054"/>
      <c r="E71" s="1055"/>
      <c r="F71" s="1056"/>
      <c r="G71" s="833"/>
      <c r="H71" s="835"/>
      <c r="I71" s="835"/>
      <c r="J71" s="834"/>
      <c r="K71" s="836"/>
      <c r="L71" s="837"/>
      <c r="M71" s="838"/>
    </row>
    <row r="72" spans="1:13" ht="7.4" customHeight="1" x14ac:dyDescent="0.35">
      <c r="A72" s="1035"/>
      <c r="B72" s="1035"/>
      <c r="C72" s="1035"/>
      <c r="D72" s="1035"/>
      <c r="E72" s="1035"/>
      <c r="F72" s="1035"/>
      <c r="G72" s="1035"/>
      <c r="H72" s="1035"/>
      <c r="I72" s="1035"/>
      <c r="J72" s="1035"/>
      <c r="K72" s="1035"/>
      <c r="L72" s="1035"/>
      <c r="M72" s="1035"/>
    </row>
    <row r="73" spans="1:13" ht="5.15" customHeight="1" x14ac:dyDescent="0.35">
      <c r="A73" s="856"/>
      <c r="B73" s="856"/>
      <c r="C73" s="856"/>
      <c r="D73" s="856"/>
      <c r="E73" s="856"/>
      <c r="F73" s="856"/>
      <c r="G73" s="856"/>
      <c r="H73" s="856"/>
      <c r="I73" s="856"/>
      <c r="J73" s="856"/>
      <c r="K73" s="856"/>
      <c r="L73" s="856"/>
      <c r="M73" s="856"/>
    </row>
    <row r="74" spans="1:13" ht="26.15" customHeight="1" x14ac:dyDescent="0.35">
      <c r="A74" s="854" t="s">
        <v>278</v>
      </c>
      <c r="B74" s="854"/>
      <c r="C74" s="854"/>
      <c r="D74" s="854"/>
      <c r="E74" s="854"/>
      <c r="F74" s="854"/>
      <c r="G74" s="854"/>
      <c r="H74" s="854"/>
      <c r="I74" s="854"/>
      <c r="J74" s="854"/>
      <c r="K74" s="854"/>
      <c r="L74" s="854"/>
      <c r="M74" s="854"/>
    </row>
    <row r="75" spans="1:13" ht="18.649999999999999" customHeight="1" x14ac:dyDescent="0.35">
      <c r="A75" s="912"/>
      <c r="B75" s="610" t="s">
        <v>279</v>
      </c>
      <c r="C75" s="913"/>
      <c r="D75" s="914" t="s">
        <v>68</v>
      </c>
      <c r="E75" s="915"/>
      <c r="F75" s="916"/>
      <c r="G75" s="610" t="s">
        <v>771</v>
      </c>
      <c r="H75" s="913"/>
      <c r="I75" s="610" t="s">
        <v>796</v>
      </c>
      <c r="J75" s="913"/>
      <c r="K75" s="869" t="s">
        <v>795</v>
      </c>
      <c r="L75" s="870"/>
      <c r="M75" s="871" t="s">
        <v>772</v>
      </c>
    </row>
    <row r="76" spans="1:13" ht="29.5" customHeight="1" x14ac:dyDescent="0.35">
      <c r="A76" s="898"/>
      <c r="B76" s="615"/>
      <c r="C76" s="629"/>
      <c r="D76" s="910" t="s">
        <v>58</v>
      </c>
      <c r="E76" s="911"/>
      <c r="F76" s="37" t="s">
        <v>70</v>
      </c>
      <c r="G76" s="615"/>
      <c r="H76" s="629"/>
      <c r="I76" s="615"/>
      <c r="J76" s="629"/>
      <c r="K76" s="37" t="s">
        <v>794</v>
      </c>
      <c r="L76" s="37" t="s">
        <v>793</v>
      </c>
      <c r="M76" s="872"/>
    </row>
    <row r="77" spans="1:13" ht="18.649999999999999" customHeight="1" x14ac:dyDescent="0.35">
      <c r="A77" s="261" cm="1">
        <f t="array" ref="A77:A81">ROW()-ROW(A77:A81)-1</f>
        <v>-1</v>
      </c>
      <c r="B77" s="848"/>
      <c r="C77" s="850"/>
      <c r="D77" s="848"/>
      <c r="E77" s="850"/>
      <c r="F77" s="324"/>
      <c r="G77" s="848"/>
      <c r="H77" s="850"/>
      <c r="I77" s="848"/>
      <c r="J77" s="850"/>
      <c r="K77" s="42"/>
      <c r="L77" s="42"/>
      <c r="M77" s="42"/>
    </row>
    <row r="78" spans="1:13" ht="18.649999999999999" customHeight="1" x14ac:dyDescent="0.35">
      <c r="A78" s="261">
        <v>-2</v>
      </c>
      <c r="B78" s="848"/>
      <c r="C78" s="850"/>
      <c r="D78" s="848"/>
      <c r="E78" s="850"/>
      <c r="F78" s="324"/>
      <c r="G78" s="848"/>
      <c r="H78" s="850"/>
      <c r="I78" s="848"/>
      <c r="J78" s="850"/>
      <c r="K78" s="42"/>
      <c r="L78" s="42"/>
      <c r="M78" s="42"/>
    </row>
    <row r="79" spans="1:13" ht="18.649999999999999" customHeight="1" x14ac:dyDescent="0.35">
      <c r="A79" s="261">
        <v>-3</v>
      </c>
      <c r="B79" s="848"/>
      <c r="C79" s="850"/>
      <c r="D79" s="848"/>
      <c r="E79" s="850"/>
      <c r="F79" s="324"/>
      <c r="G79" s="848"/>
      <c r="H79" s="850"/>
      <c r="I79" s="848"/>
      <c r="J79" s="850"/>
      <c r="K79" s="42"/>
      <c r="L79" s="42"/>
      <c r="M79" s="42"/>
    </row>
    <row r="80" spans="1:13" ht="18.649999999999999" customHeight="1" x14ac:dyDescent="0.35">
      <c r="A80" s="261">
        <v>-4</v>
      </c>
      <c r="B80" s="848"/>
      <c r="C80" s="850"/>
      <c r="D80" s="848"/>
      <c r="E80" s="850"/>
      <c r="F80" s="324"/>
      <c r="G80" s="848"/>
      <c r="H80" s="850"/>
      <c r="I80" s="848"/>
      <c r="J80" s="850"/>
      <c r="K80" s="42"/>
      <c r="L80" s="42"/>
      <c r="M80" s="42"/>
    </row>
    <row r="81" spans="1:13" ht="18.649999999999999" customHeight="1" x14ac:dyDescent="0.35">
      <c r="A81" s="261">
        <v>-5</v>
      </c>
      <c r="B81" s="848"/>
      <c r="C81" s="850"/>
      <c r="D81" s="848"/>
      <c r="E81" s="850"/>
      <c r="F81" s="324"/>
      <c r="G81" s="848"/>
      <c r="H81" s="850"/>
      <c r="I81" s="848"/>
      <c r="J81" s="850"/>
      <c r="K81" s="42"/>
      <c r="L81" s="42"/>
      <c r="M81" s="42"/>
    </row>
    <row r="82" spans="1:13" ht="7.4" customHeight="1" x14ac:dyDescent="0.35">
      <c r="A82" s="1035"/>
      <c r="B82" s="1035"/>
      <c r="C82" s="1035"/>
      <c r="D82" s="1035"/>
      <c r="E82" s="1035"/>
      <c r="F82" s="1035"/>
      <c r="G82" s="1035"/>
      <c r="H82" s="1035"/>
      <c r="I82" s="1035"/>
      <c r="J82" s="1035"/>
      <c r="K82" s="1035"/>
      <c r="L82" s="1035"/>
      <c r="M82" s="1035"/>
    </row>
    <row r="83" spans="1:13" ht="7.4" customHeight="1" x14ac:dyDescent="0.35">
      <c r="A83" s="856"/>
      <c r="B83" s="856"/>
      <c r="C83" s="856"/>
      <c r="D83" s="856"/>
      <c r="E83" s="856"/>
      <c r="F83" s="856"/>
      <c r="G83" s="856"/>
      <c r="H83" s="856"/>
      <c r="I83" s="856"/>
      <c r="J83" s="856"/>
      <c r="K83" s="856"/>
      <c r="L83" s="856"/>
      <c r="M83" s="856"/>
    </row>
    <row r="84" spans="1:13" ht="26.15" customHeight="1" x14ac:dyDescent="0.35">
      <c r="A84" s="917" t="s">
        <v>277</v>
      </c>
      <c r="B84" s="917"/>
      <c r="C84" s="917"/>
      <c r="D84" s="917"/>
      <c r="E84" s="917"/>
      <c r="F84" s="917"/>
      <c r="G84" s="917"/>
      <c r="H84" s="917"/>
      <c r="I84" s="917"/>
      <c r="J84" s="917"/>
      <c r="K84" s="917"/>
      <c r="L84" s="917"/>
      <c r="M84" s="917"/>
    </row>
    <row r="85" spans="1:13" ht="98.5" customHeight="1" x14ac:dyDescent="0.35">
      <c r="A85" s="30"/>
      <c r="B85" s="615" t="s">
        <v>788</v>
      </c>
      <c r="C85" s="629"/>
      <c r="D85" s="615" t="s">
        <v>690</v>
      </c>
      <c r="E85" s="629"/>
      <c r="F85" s="103" t="s">
        <v>789</v>
      </c>
      <c r="G85" s="615" t="s">
        <v>608</v>
      </c>
      <c r="H85" s="629"/>
      <c r="I85" s="615" t="s">
        <v>455</v>
      </c>
      <c r="J85" s="629"/>
      <c r="K85" s="114" t="s">
        <v>280</v>
      </c>
      <c r="L85" s="114" t="s">
        <v>790</v>
      </c>
      <c r="M85" s="114" t="s">
        <v>791</v>
      </c>
    </row>
    <row r="86" spans="1:13" ht="18.649999999999999" customHeight="1" x14ac:dyDescent="0.35">
      <c r="A86" s="261" cm="1">
        <f t="array" ref="A86:A90">ROW()-ROW(A86:A90)-1</f>
        <v>-1</v>
      </c>
      <c r="B86" s="848"/>
      <c r="C86" s="850"/>
      <c r="D86" s="833"/>
      <c r="E86" s="834"/>
      <c r="F86" s="174"/>
      <c r="G86" s="833"/>
      <c r="H86" s="850"/>
      <c r="I86" s="848"/>
      <c r="J86" s="850"/>
      <c r="K86" s="41"/>
      <c r="L86" s="41"/>
      <c r="M86" s="41"/>
    </row>
    <row r="87" spans="1:13" ht="18.649999999999999" customHeight="1" x14ac:dyDescent="0.35">
      <c r="A87" s="261">
        <v>-2</v>
      </c>
      <c r="B87" s="848"/>
      <c r="C87" s="850"/>
      <c r="D87" s="833"/>
      <c r="E87" s="834"/>
      <c r="F87" s="174"/>
      <c r="G87" s="848"/>
      <c r="H87" s="850"/>
      <c r="I87" s="848"/>
      <c r="J87" s="850"/>
      <c r="K87" s="41"/>
      <c r="L87" s="41"/>
      <c r="M87" s="41"/>
    </row>
    <row r="88" spans="1:13" ht="18.649999999999999" customHeight="1" x14ac:dyDescent="0.35">
      <c r="A88" s="261">
        <v>-3</v>
      </c>
      <c r="B88" s="848"/>
      <c r="C88" s="850"/>
      <c r="D88" s="833"/>
      <c r="E88" s="834"/>
      <c r="F88" s="174"/>
      <c r="G88" s="848"/>
      <c r="H88" s="850"/>
      <c r="I88" s="848"/>
      <c r="J88" s="850"/>
      <c r="K88" s="41"/>
      <c r="L88" s="41"/>
      <c r="M88" s="41"/>
    </row>
    <row r="89" spans="1:13" ht="18.649999999999999" customHeight="1" x14ac:dyDescent="0.35">
      <c r="A89" s="261">
        <v>-4</v>
      </c>
      <c r="B89" s="848"/>
      <c r="C89" s="850"/>
      <c r="D89" s="833"/>
      <c r="E89" s="834"/>
      <c r="F89" s="174"/>
      <c r="G89" s="848"/>
      <c r="H89" s="850"/>
      <c r="I89" s="848"/>
      <c r="J89" s="850"/>
      <c r="K89" s="41"/>
      <c r="L89" s="41"/>
      <c r="M89" s="41"/>
    </row>
    <row r="90" spans="1:13" ht="18.649999999999999" customHeight="1" x14ac:dyDescent="0.35">
      <c r="A90" s="261">
        <v>-5</v>
      </c>
      <c r="B90" s="848"/>
      <c r="C90" s="850"/>
      <c r="D90" s="833"/>
      <c r="E90" s="834"/>
      <c r="F90" s="174"/>
      <c r="G90" s="848"/>
      <c r="H90" s="850"/>
      <c r="I90" s="848"/>
      <c r="J90" s="850"/>
      <c r="K90" s="41"/>
      <c r="L90" s="41"/>
      <c r="M90" s="41"/>
    </row>
    <row r="91" spans="1:13" ht="7.4" customHeight="1" x14ac:dyDescent="0.35">
      <c r="A91" s="1035"/>
      <c r="B91" s="1035"/>
      <c r="C91" s="1035"/>
      <c r="D91" s="1035"/>
      <c r="E91" s="1035"/>
      <c r="F91" s="1035"/>
      <c r="G91" s="1035"/>
      <c r="H91" s="1035"/>
      <c r="I91" s="1035"/>
      <c r="J91" s="1035"/>
      <c r="K91" s="1035"/>
      <c r="L91" s="1035"/>
      <c r="M91" s="1035"/>
    </row>
    <row r="92" spans="1:13" ht="5.5" customHeight="1" x14ac:dyDescent="0.35">
      <c r="A92" s="856"/>
      <c r="B92" s="856"/>
      <c r="C92" s="856"/>
      <c r="D92" s="856"/>
      <c r="E92" s="856"/>
      <c r="F92" s="856"/>
      <c r="G92" s="856"/>
      <c r="H92" s="856"/>
      <c r="I92" s="856"/>
      <c r="J92" s="856"/>
      <c r="K92" s="856"/>
      <c r="L92" s="856"/>
      <c r="M92" s="856"/>
    </row>
    <row r="93" spans="1:13" ht="25.5" customHeight="1" x14ac:dyDescent="0.35">
      <c r="A93" s="917" t="s">
        <v>385</v>
      </c>
      <c r="B93" s="917"/>
      <c r="C93" s="917"/>
      <c r="D93" s="917"/>
      <c r="E93" s="917"/>
      <c r="F93" s="917"/>
      <c r="G93" s="917"/>
      <c r="H93" s="917"/>
      <c r="I93" s="917"/>
      <c r="J93" s="917"/>
      <c r="K93" s="917"/>
      <c r="L93" s="917"/>
      <c r="M93" s="917"/>
    </row>
    <row r="94" spans="1:13" ht="26.15" customHeight="1" x14ac:dyDescent="0.35">
      <c r="A94" s="30"/>
      <c r="B94" s="879" t="s">
        <v>386</v>
      </c>
      <c r="C94" s="881"/>
      <c r="D94" s="879" t="s">
        <v>78</v>
      </c>
      <c r="E94" s="881"/>
      <c r="F94" s="177" t="s">
        <v>387</v>
      </c>
      <c r="G94" s="879" t="s">
        <v>391</v>
      </c>
      <c r="H94" s="881"/>
      <c r="I94" s="879" t="s">
        <v>388</v>
      </c>
      <c r="J94" s="881"/>
      <c r="K94" s="178" t="s">
        <v>723</v>
      </c>
      <c r="L94" s="178" t="s">
        <v>389</v>
      </c>
      <c r="M94" s="178" t="s">
        <v>390</v>
      </c>
    </row>
    <row r="95" spans="1:13" ht="18.649999999999999" customHeight="1" x14ac:dyDescent="0.35">
      <c r="A95" s="261" cm="1">
        <f t="array" ref="A95:A99">ROW()-ROW(A95:A99)-1</f>
        <v>-1</v>
      </c>
      <c r="B95" s="833"/>
      <c r="C95" s="834"/>
      <c r="D95" s="833"/>
      <c r="E95" s="834"/>
      <c r="F95" s="174"/>
      <c r="G95" s="833"/>
      <c r="H95" s="834"/>
      <c r="I95" s="833"/>
      <c r="J95" s="834"/>
      <c r="K95" s="174"/>
      <c r="L95" s="174"/>
      <c r="M95" s="174"/>
    </row>
    <row r="96" spans="1:13" ht="18.649999999999999" customHeight="1" x14ac:dyDescent="0.35">
      <c r="A96" s="261">
        <v>-2</v>
      </c>
      <c r="B96" s="833"/>
      <c r="C96" s="834"/>
      <c r="D96" s="833"/>
      <c r="E96" s="834"/>
      <c r="F96" s="174"/>
      <c r="G96" s="833"/>
      <c r="H96" s="834"/>
      <c r="I96" s="833"/>
      <c r="J96" s="834"/>
      <c r="K96" s="174"/>
      <c r="L96" s="174"/>
      <c r="M96" s="174"/>
    </row>
    <row r="97" spans="1:13" ht="18.649999999999999" customHeight="1" x14ac:dyDescent="0.35">
      <c r="A97" s="261">
        <v>-3</v>
      </c>
      <c r="B97" s="833"/>
      <c r="C97" s="834"/>
      <c r="D97" s="833"/>
      <c r="E97" s="834"/>
      <c r="F97" s="174"/>
      <c r="G97" s="833"/>
      <c r="H97" s="834"/>
      <c r="I97" s="833"/>
      <c r="J97" s="834"/>
      <c r="K97" s="174"/>
      <c r="L97" s="174"/>
      <c r="M97" s="174"/>
    </row>
    <row r="98" spans="1:13" ht="18.649999999999999" customHeight="1" x14ac:dyDescent="0.35">
      <c r="A98" s="261">
        <v>-4</v>
      </c>
      <c r="B98" s="833"/>
      <c r="C98" s="834"/>
      <c r="D98" s="833"/>
      <c r="E98" s="834"/>
      <c r="F98" s="174"/>
      <c r="G98" s="833"/>
      <c r="H98" s="834"/>
      <c r="I98" s="833"/>
      <c r="J98" s="834"/>
      <c r="K98" s="174"/>
      <c r="L98" s="174"/>
      <c r="M98" s="174"/>
    </row>
    <row r="99" spans="1:13" ht="18.649999999999999" customHeight="1" x14ac:dyDescent="0.35">
      <c r="A99" s="261">
        <v>-5</v>
      </c>
      <c r="B99" s="833"/>
      <c r="C99" s="834"/>
      <c r="D99" s="833"/>
      <c r="E99" s="834"/>
      <c r="F99" s="174"/>
      <c r="G99" s="833"/>
      <c r="H99" s="834"/>
      <c r="I99" s="833"/>
      <c r="J99" s="834"/>
      <c r="K99" s="174"/>
      <c r="L99" s="174"/>
      <c r="M99" s="174"/>
    </row>
    <row r="100" spans="1:13" ht="33" customHeight="1" x14ac:dyDescent="0.35">
      <c r="A100" s="179"/>
      <c r="B100" s="179"/>
      <c r="C100" s="179"/>
      <c r="D100" s="179"/>
      <c r="E100" s="179"/>
      <c r="F100" s="179"/>
      <c r="G100" s="179"/>
      <c r="H100" s="179"/>
      <c r="I100" s="179"/>
      <c r="J100" s="179"/>
      <c r="K100" s="179"/>
      <c r="L100" s="179"/>
      <c r="M100" s="179"/>
    </row>
    <row r="101" spans="1:13" ht="30.75" customHeight="1" x14ac:dyDescent="0.35">
      <c r="A101" s="179"/>
      <c r="B101" s="179"/>
      <c r="C101" s="179"/>
      <c r="D101" s="179"/>
      <c r="E101" s="179"/>
      <c r="F101" s="179"/>
      <c r="G101" s="179"/>
      <c r="H101" s="179"/>
      <c r="I101" s="179"/>
      <c r="J101" s="179"/>
      <c r="K101" s="179"/>
      <c r="L101" s="179"/>
      <c r="M101" s="179"/>
    </row>
    <row r="102" spans="1:13" ht="25.5" customHeight="1" x14ac:dyDescent="0.35">
      <c r="A102" s="625" t="s">
        <v>695</v>
      </c>
      <c r="B102" s="625"/>
      <c r="C102" s="625"/>
      <c r="D102" s="625"/>
      <c r="E102" s="625"/>
      <c r="F102" s="625"/>
      <c r="G102" s="625"/>
      <c r="H102" s="625"/>
      <c r="I102" s="625"/>
      <c r="J102" s="625"/>
      <c r="K102" s="625"/>
      <c r="L102" s="625"/>
      <c r="M102" s="625"/>
    </row>
    <row r="103" spans="1:13" ht="61" customHeight="1" x14ac:dyDescent="0.35">
      <c r="A103" s="30"/>
      <c r="B103" s="114" t="s">
        <v>773</v>
      </c>
      <c r="C103" s="114" t="s">
        <v>691</v>
      </c>
      <c r="D103" s="615" t="s">
        <v>699</v>
      </c>
      <c r="E103" s="916"/>
      <c r="F103" s="114" t="s">
        <v>700</v>
      </c>
      <c r="G103" s="114" t="s">
        <v>702</v>
      </c>
      <c r="H103" s="114" t="s">
        <v>704</v>
      </c>
      <c r="I103" s="103" t="s">
        <v>703</v>
      </c>
      <c r="J103" s="114" t="s">
        <v>701</v>
      </c>
      <c r="K103" s="103" t="s">
        <v>880</v>
      </c>
      <c r="L103" s="103" t="s">
        <v>713</v>
      </c>
      <c r="M103" s="103" t="s">
        <v>712</v>
      </c>
    </row>
    <row r="104" spans="1:13" ht="18.649999999999999" customHeight="1" x14ac:dyDescent="0.35">
      <c r="A104" s="261" cm="1">
        <f t="array" ref="A104:A108">ROW()-ROW(A104:A108)-1</f>
        <v>-1</v>
      </c>
      <c r="B104" s="41"/>
      <c r="C104" s="41"/>
      <c r="D104" s="945"/>
      <c r="E104" s="946"/>
      <c r="F104" s="280"/>
      <c r="G104" s="45"/>
      <c r="H104" s="33"/>
      <c r="I104" s="307"/>
      <c r="J104" s="45"/>
      <c r="K104" s="43"/>
      <c r="L104" s="43"/>
      <c r="M104" s="328"/>
    </row>
    <row r="105" spans="1:13" ht="18.649999999999999" customHeight="1" x14ac:dyDescent="0.35">
      <c r="A105" s="261">
        <v>-2</v>
      </c>
      <c r="B105" s="41"/>
      <c r="C105" s="41"/>
      <c r="D105" s="945"/>
      <c r="E105" s="946"/>
      <c r="F105" s="280"/>
      <c r="G105" s="45"/>
      <c r="H105" s="33"/>
      <c r="I105" s="307"/>
      <c r="J105" s="45"/>
      <c r="K105" s="43"/>
      <c r="L105" s="43"/>
      <c r="M105" s="328"/>
    </row>
    <row r="106" spans="1:13" ht="18.649999999999999" customHeight="1" x14ac:dyDescent="0.35">
      <c r="A106" s="261">
        <v>-3</v>
      </c>
      <c r="B106" s="41"/>
      <c r="C106" s="41"/>
      <c r="D106" s="945"/>
      <c r="E106" s="946"/>
      <c r="F106" s="280"/>
      <c r="G106" s="45"/>
      <c r="H106" s="33"/>
      <c r="I106" s="307"/>
      <c r="J106" s="45"/>
      <c r="K106" s="43"/>
      <c r="L106" s="43"/>
      <c r="M106" s="328"/>
    </row>
    <row r="107" spans="1:13" ht="18.649999999999999" customHeight="1" x14ac:dyDescent="0.35">
      <c r="A107" s="261">
        <v>-4</v>
      </c>
      <c r="B107" s="41"/>
      <c r="C107" s="174"/>
      <c r="D107" s="859"/>
      <c r="E107" s="946"/>
      <c r="F107" s="280"/>
      <c r="G107" s="45"/>
      <c r="H107" s="33"/>
      <c r="I107" s="307"/>
      <c r="J107" s="45"/>
      <c r="K107" s="43"/>
      <c r="L107" s="43"/>
      <c r="M107" s="328"/>
    </row>
    <row r="108" spans="1:13" ht="18.649999999999999" customHeight="1" x14ac:dyDescent="0.35">
      <c r="A108" s="261">
        <v>-5</v>
      </c>
      <c r="B108" s="41"/>
      <c r="C108" s="41"/>
      <c r="D108" s="945"/>
      <c r="E108" s="946"/>
      <c r="F108" s="280"/>
      <c r="G108" s="45"/>
      <c r="H108" s="33"/>
      <c r="I108" s="307"/>
      <c r="J108" s="45"/>
      <c r="K108" s="43"/>
      <c r="L108" s="43"/>
      <c r="M108" s="328"/>
    </row>
    <row r="109" spans="1:13" ht="12.65" customHeight="1" x14ac:dyDescent="0.35">
      <c r="A109" s="179"/>
      <c r="B109" s="179"/>
      <c r="C109" s="179"/>
      <c r="D109" s="179"/>
      <c r="E109" s="179"/>
      <c r="F109" s="179"/>
      <c r="G109" s="179"/>
      <c r="H109" s="179"/>
      <c r="I109" s="179"/>
      <c r="J109" s="179"/>
      <c r="K109" s="179"/>
      <c r="L109" s="179"/>
      <c r="M109" s="179"/>
    </row>
    <row r="110" spans="1:13" ht="12.65" customHeight="1" x14ac:dyDescent="0.35">
      <c r="A110" s="179"/>
      <c r="B110" s="179"/>
      <c r="C110" s="179"/>
      <c r="D110" s="179"/>
      <c r="E110" s="179"/>
      <c r="F110" s="179"/>
      <c r="G110" s="179"/>
      <c r="H110" s="179"/>
      <c r="I110" s="179"/>
      <c r="J110" s="179"/>
      <c r="K110" s="179"/>
      <c r="L110" s="179"/>
      <c r="M110" s="179"/>
    </row>
    <row r="111" spans="1:13" ht="25.5" customHeight="1" x14ac:dyDescent="0.35">
      <c r="A111" s="625" t="s">
        <v>566</v>
      </c>
      <c r="B111" s="625"/>
      <c r="C111" s="625"/>
      <c r="D111" s="625"/>
      <c r="E111" s="625"/>
      <c r="F111" s="625"/>
      <c r="G111" s="625"/>
      <c r="H111" s="625"/>
      <c r="I111" s="625"/>
      <c r="J111" s="625"/>
      <c r="K111" s="625"/>
      <c r="L111" s="625"/>
      <c r="M111" s="625"/>
    </row>
    <row r="112" spans="1:13" ht="56.15" customHeight="1" x14ac:dyDescent="0.35">
      <c r="A112" s="30"/>
      <c r="B112" s="114" t="s">
        <v>567</v>
      </c>
      <c r="C112" s="114" t="s">
        <v>294</v>
      </c>
      <c r="D112" s="114" t="s">
        <v>579</v>
      </c>
      <c r="E112" s="114" t="s">
        <v>70</v>
      </c>
      <c r="F112" s="114" t="s">
        <v>576</v>
      </c>
      <c r="G112" s="114" t="s">
        <v>199</v>
      </c>
      <c r="H112" s="114" t="s">
        <v>200</v>
      </c>
      <c r="I112" s="114" t="s">
        <v>838</v>
      </c>
      <c r="J112" s="114" t="s">
        <v>105</v>
      </c>
      <c r="K112" s="114" t="s">
        <v>348</v>
      </c>
      <c r="L112" s="114" t="s">
        <v>349</v>
      </c>
      <c r="M112" s="114" t="s">
        <v>106</v>
      </c>
    </row>
    <row r="113" spans="1:13" ht="18.649999999999999" customHeight="1" x14ac:dyDescent="0.35">
      <c r="A113" s="261" cm="1">
        <f t="array" ref="A113:A117">ROW()-ROW(A113:A117)-1</f>
        <v>-1</v>
      </c>
      <c r="B113" s="41"/>
      <c r="C113" s="41"/>
      <c r="D113" s="44"/>
      <c r="E113" s="45"/>
      <c r="F113" s="45"/>
      <c r="G113" s="45"/>
      <c r="H113" s="45"/>
      <c r="I113" s="267"/>
      <c r="J113" s="45"/>
      <c r="K113" s="45"/>
      <c r="L113" s="41"/>
      <c r="M113" s="41"/>
    </row>
    <row r="114" spans="1:13" ht="18.649999999999999" customHeight="1" x14ac:dyDescent="0.35">
      <c r="A114" s="261">
        <v>-2</v>
      </c>
      <c r="B114" s="329"/>
      <c r="C114" s="41"/>
      <c r="D114" s="44"/>
      <c r="E114" s="45"/>
      <c r="F114" s="45"/>
      <c r="G114" s="45"/>
      <c r="H114" s="45"/>
      <c r="I114" s="267"/>
      <c r="J114" s="45"/>
      <c r="K114" s="45"/>
      <c r="L114" s="41"/>
      <c r="M114" s="41"/>
    </row>
    <row r="115" spans="1:13" ht="18.649999999999999" customHeight="1" x14ac:dyDescent="0.35">
      <c r="A115" s="261">
        <v>-3</v>
      </c>
      <c r="B115" s="41"/>
      <c r="C115" s="41"/>
      <c r="D115" s="44"/>
      <c r="E115" s="45"/>
      <c r="F115" s="45"/>
      <c r="G115" s="45"/>
      <c r="H115" s="45"/>
      <c r="I115" s="267"/>
      <c r="J115" s="45"/>
      <c r="K115" s="45"/>
      <c r="L115" s="41"/>
      <c r="M115" s="41"/>
    </row>
    <row r="116" spans="1:13" ht="18.649999999999999" customHeight="1" x14ac:dyDescent="0.35">
      <c r="A116" s="261">
        <v>-4</v>
      </c>
      <c r="B116" s="41"/>
      <c r="C116" s="41"/>
      <c r="D116" s="44"/>
      <c r="E116" s="45"/>
      <c r="F116" s="45"/>
      <c r="G116" s="45"/>
      <c r="H116" s="45"/>
      <c r="I116" s="267"/>
      <c r="J116" s="45"/>
      <c r="K116" s="45"/>
      <c r="L116" s="41"/>
      <c r="M116" s="41"/>
    </row>
    <row r="117" spans="1:13" ht="18.649999999999999" customHeight="1" x14ac:dyDescent="0.35">
      <c r="A117" s="261">
        <v>-5</v>
      </c>
      <c r="B117" s="41"/>
      <c r="C117" s="41"/>
      <c r="D117" s="44"/>
      <c r="E117" s="45"/>
      <c r="F117" s="45"/>
      <c r="G117" s="45"/>
      <c r="H117" s="45"/>
      <c r="I117" s="267"/>
      <c r="J117" s="45"/>
      <c r="K117" s="45"/>
      <c r="L117" s="41"/>
      <c r="M117" s="41"/>
    </row>
    <row r="118" spans="1:13" ht="66.75" customHeight="1" x14ac:dyDescent="0.35">
      <c r="A118" s="1035"/>
      <c r="B118" s="1035"/>
      <c r="C118" s="1035"/>
      <c r="D118" s="1035"/>
      <c r="E118" s="1035"/>
      <c r="F118" s="1035"/>
      <c r="G118" s="1035"/>
      <c r="H118" s="1035"/>
      <c r="I118" s="1035"/>
      <c r="J118" s="1035"/>
      <c r="K118" s="1035"/>
      <c r="L118" s="1035"/>
      <c r="M118" s="1035"/>
    </row>
    <row r="119" spans="1:13" ht="39.75" customHeight="1" x14ac:dyDescent="0.35">
      <c r="A119" s="856"/>
      <c r="B119" s="856"/>
      <c r="C119" s="856"/>
      <c r="D119" s="856"/>
      <c r="E119" s="856"/>
      <c r="F119" s="856"/>
      <c r="G119" s="856"/>
      <c r="H119" s="856"/>
      <c r="I119" s="856"/>
      <c r="J119" s="856"/>
      <c r="K119" s="856"/>
      <c r="L119" s="856"/>
      <c r="M119" s="856"/>
    </row>
    <row r="120" spans="1:13" ht="25.5" customHeight="1" x14ac:dyDescent="0.35">
      <c r="A120" s="625" t="s">
        <v>568</v>
      </c>
      <c r="B120" s="625"/>
      <c r="C120" s="625"/>
      <c r="D120" s="625"/>
      <c r="E120" s="625"/>
      <c r="F120" s="625"/>
      <c r="G120" s="625"/>
      <c r="H120" s="625"/>
      <c r="I120" s="625"/>
      <c r="J120" s="625"/>
      <c r="K120" s="625"/>
      <c r="L120" s="625"/>
      <c r="M120" s="625"/>
    </row>
    <row r="121" spans="1:13" ht="30" customHeight="1" x14ac:dyDescent="0.35">
      <c r="A121" s="30"/>
      <c r="B121" s="895" t="s">
        <v>567</v>
      </c>
      <c r="C121" s="897"/>
      <c r="D121" s="879" t="s">
        <v>297</v>
      </c>
      <c r="E121" s="880"/>
      <c r="F121" s="880"/>
      <c r="G121" s="880"/>
      <c r="H121" s="880"/>
      <c r="I121" s="880"/>
      <c r="J121" s="880"/>
      <c r="K121" s="881"/>
      <c r="L121" s="94" t="s">
        <v>298</v>
      </c>
      <c r="M121" s="94" t="s">
        <v>299</v>
      </c>
    </row>
    <row r="122" spans="1:13" ht="18.649999999999999" customHeight="1" x14ac:dyDescent="0.35">
      <c r="A122" s="261" cm="1">
        <f t="array" ref="A122:A126">ROW()-ROW(A122:A126)-1</f>
        <v>-1</v>
      </c>
      <c r="B122" s="848"/>
      <c r="C122" s="850"/>
      <c r="D122" s="859"/>
      <c r="E122" s="860"/>
      <c r="F122" s="860"/>
      <c r="G122" s="860"/>
      <c r="H122" s="860"/>
      <c r="I122" s="860"/>
      <c r="J122" s="860"/>
      <c r="K122" s="861"/>
      <c r="L122" s="41"/>
      <c r="M122" s="41"/>
    </row>
    <row r="123" spans="1:13" ht="18.649999999999999" customHeight="1" x14ac:dyDescent="0.35">
      <c r="A123" s="261">
        <v>-2</v>
      </c>
      <c r="B123" s="848"/>
      <c r="C123" s="850"/>
      <c r="D123" s="859"/>
      <c r="E123" s="860"/>
      <c r="F123" s="860"/>
      <c r="G123" s="860"/>
      <c r="H123" s="860"/>
      <c r="I123" s="860"/>
      <c r="J123" s="860"/>
      <c r="K123" s="861"/>
      <c r="L123" s="41"/>
      <c r="M123" s="42"/>
    </row>
    <row r="124" spans="1:13" ht="18.649999999999999" customHeight="1" x14ac:dyDescent="0.35">
      <c r="A124" s="261">
        <v>-3</v>
      </c>
      <c r="B124" s="848"/>
      <c r="C124" s="850"/>
      <c r="D124" s="859"/>
      <c r="E124" s="860"/>
      <c r="F124" s="860"/>
      <c r="G124" s="860"/>
      <c r="H124" s="860"/>
      <c r="I124" s="860"/>
      <c r="J124" s="860"/>
      <c r="K124" s="861"/>
      <c r="L124" s="41"/>
      <c r="M124" s="41"/>
    </row>
    <row r="125" spans="1:13" ht="18.649999999999999" customHeight="1" x14ac:dyDescent="0.35">
      <c r="A125" s="261">
        <v>-4</v>
      </c>
      <c r="B125" s="848"/>
      <c r="C125" s="850"/>
      <c r="D125" s="859"/>
      <c r="E125" s="860"/>
      <c r="F125" s="860"/>
      <c r="G125" s="860"/>
      <c r="H125" s="860"/>
      <c r="I125" s="860"/>
      <c r="J125" s="860"/>
      <c r="K125" s="861"/>
      <c r="L125" s="41"/>
      <c r="M125" s="41"/>
    </row>
    <row r="126" spans="1:13" ht="18.649999999999999" customHeight="1" x14ac:dyDescent="0.35">
      <c r="A126" s="261">
        <v>-5</v>
      </c>
      <c r="B126" s="848"/>
      <c r="C126" s="850"/>
      <c r="D126" s="859"/>
      <c r="E126" s="860"/>
      <c r="F126" s="860"/>
      <c r="G126" s="860"/>
      <c r="H126" s="860"/>
      <c r="I126" s="860"/>
      <c r="J126" s="860"/>
      <c r="K126" s="861"/>
      <c r="L126" s="41"/>
      <c r="M126" s="41"/>
    </row>
    <row r="127" spans="1:13" ht="12" customHeight="1" x14ac:dyDescent="0.35">
      <c r="A127" s="855"/>
      <c r="B127" s="855"/>
      <c r="C127" s="855"/>
      <c r="D127" s="855"/>
      <c r="E127" s="855"/>
      <c r="F127" s="855"/>
      <c r="G127" s="855"/>
      <c r="H127" s="855"/>
      <c r="I127" s="855"/>
      <c r="J127" s="855"/>
      <c r="K127" s="855"/>
      <c r="L127" s="855"/>
      <c r="M127" s="855"/>
    </row>
    <row r="128" spans="1:13" ht="3.65" customHeight="1" x14ac:dyDescent="0.35">
      <c r="A128" s="856"/>
      <c r="B128" s="856"/>
      <c r="C128" s="856"/>
      <c r="D128" s="856"/>
      <c r="E128" s="856"/>
      <c r="F128" s="856"/>
      <c r="G128" s="856"/>
      <c r="H128" s="856"/>
      <c r="I128" s="856"/>
      <c r="J128" s="856"/>
      <c r="K128" s="856"/>
      <c r="L128" s="856"/>
      <c r="M128" s="856"/>
    </row>
    <row r="129" spans="1:13" ht="26.15" customHeight="1" x14ac:dyDescent="0.35">
      <c r="A129" s="969" t="s">
        <v>682</v>
      </c>
      <c r="B129" s="969"/>
      <c r="C129" s="969"/>
      <c r="D129" s="969"/>
      <c r="E129" s="969"/>
      <c r="F129" s="969"/>
      <c r="G129" s="969"/>
      <c r="H129" s="969"/>
      <c r="I129" s="969"/>
      <c r="J129" s="969"/>
      <c r="K129" s="969"/>
      <c r="L129" s="969"/>
      <c r="M129" s="969"/>
    </row>
    <row r="130" spans="1:13" ht="18.649999999999999" customHeight="1" x14ac:dyDescent="0.35">
      <c r="A130" s="30"/>
      <c r="B130" s="611" t="s">
        <v>279</v>
      </c>
      <c r="C130" s="613"/>
      <c r="D130" s="611" t="s">
        <v>691</v>
      </c>
      <c r="E130" s="612"/>
      <c r="F130" s="612"/>
      <c r="G130" s="879" t="s">
        <v>594</v>
      </c>
      <c r="H130" s="880"/>
      <c r="I130" s="881"/>
      <c r="J130" s="962" t="s">
        <v>108</v>
      </c>
      <c r="K130" s="962"/>
      <c r="L130" s="962"/>
      <c r="M130" s="963"/>
    </row>
    <row r="131" spans="1:13" ht="18.649999999999999" customHeight="1" x14ac:dyDescent="0.35">
      <c r="A131" s="261" cm="1">
        <f t="array" ref="A131:A135">ROW()-ROW(A131:A135)-1</f>
        <v>-1</v>
      </c>
      <c r="B131" s="945"/>
      <c r="C131" s="946"/>
      <c r="D131" s="859"/>
      <c r="E131" s="860"/>
      <c r="F131" s="860"/>
      <c r="G131" s="859"/>
      <c r="H131" s="860"/>
      <c r="I131" s="861"/>
      <c r="J131" s="945"/>
      <c r="K131" s="957"/>
      <c r="L131" s="957"/>
      <c r="M131" s="946"/>
    </row>
    <row r="132" spans="1:13" ht="18.649999999999999" customHeight="1" x14ac:dyDescent="0.35">
      <c r="A132" s="261">
        <v>-2</v>
      </c>
      <c r="B132" s="945"/>
      <c r="C132" s="946"/>
      <c r="D132" s="859"/>
      <c r="E132" s="860"/>
      <c r="F132" s="860"/>
      <c r="G132" s="859"/>
      <c r="H132" s="860"/>
      <c r="I132" s="861"/>
      <c r="J132" s="945"/>
      <c r="K132" s="957"/>
      <c r="L132" s="957"/>
      <c r="M132" s="946"/>
    </row>
    <row r="133" spans="1:13" ht="18.649999999999999" customHeight="1" x14ac:dyDescent="0.35">
      <c r="A133" s="261">
        <v>-3</v>
      </c>
      <c r="B133" s="945"/>
      <c r="C133" s="946"/>
      <c r="D133" s="859"/>
      <c r="E133" s="860"/>
      <c r="F133" s="860"/>
      <c r="G133" s="859"/>
      <c r="H133" s="860"/>
      <c r="I133" s="861"/>
      <c r="J133" s="945"/>
      <c r="K133" s="957"/>
      <c r="L133" s="957"/>
      <c r="M133" s="946"/>
    </row>
    <row r="134" spans="1:13" ht="18.649999999999999" customHeight="1" x14ac:dyDescent="0.35">
      <c r="A134" s="261">
        <v>-4</v>
      </c>
      <c r="B134" s="945"/>
      <c r="C134" s="946"/>
      <c r="D134" s="859"/>
      <c r="E134" s="860"/>
      <c r="F134" s="860"/>
      <c r="G134" s="859"/>
      <c r="H134" s="860"/>
      <c r="I134" s="861"/>
      <c r="J134" s="945"/>
      <c r="K134" s="957"/>
      <c r="L134" s="957"/>
      <c r="M134" s="946"/>
    </row>
    <row r="135" spans="1:13" ht="18.649999999999999" customHeight="1" x14ac:dyDescent="0.35">
      <c r="A135" s="261">
        <v>-5</v>
      </c>
      <c r="B135" s="945"/>
      <c r="C135" s="946"/>
      <c r="D135" s="859"/>
      <c r="E135" s="860"/>
      <c r="F135" s="860"/>
      <c r="G135" s="859"/>
      <c r="H135" s="860"/>
      <c r="I135" s="861"/>
      <c r="J135" s="945"/>
      <c r="K135" s="957"/>
      <c r="L135" s="957"/>
      <c r="M135" s="946"/>
    </row>
    <row r="136" spans="1:13" ht="9" customHeight="1" x14ac:dyDescent="0.35">
      <c r="A136" s="855"/>
      <c r="B136" s="855"/>
      <c r="C136" s="855"/>
      <c r="D136" s="855"/>
      <c r="E136" s="855"/>
      <c r="F136" s="855"/>
      <c r="G136" s="855"/>
      <c r="H136" s="855"/>
      <c r="I136" s="855"/>
      <c r="J136" s="855"/>
      <c r="K136" s="855"/>
      <c r="L136" s="855"/>
      <c r="M136" s="855"/>
    </row>
    <row r="137" spans="1:13" ht="3" customHeight="1" x14ac:dyDescent="0.35">
      <c r="A137" s="856"/>
      <c r="B137" s="856"/>
      <c r="C137" s="856"/>
      <c r="D137" s="856"/>
      <c r="E137" s="856"/>
      <c r="F137" s="856"/>
      <c r="G137" s="856"/>
      <c r="H137" s="856"/>
      <c r="I137" s="856"/>
      <c r="J137" s="856"/>
      <c r="K137" s="856"/>
      <c r="L137" s="856"/>
      <c r="M137" s="856"/>
    </row>
    <row r="138" spans="1:13" ht="26.15" customHeight="1" x14ac:dyDescent="0.35">
      <c r="A138" s="969" t="s">
        <v>729</v>
      </c>
      <c r="B138" s="969"/>
      <c r="C138" s="969"/>
      <c r="D138" s="969"/>
      <c r="E138" s="969"/>
      <c r="F138" s="969"/>
      <c r="G138" s="969"/>
      <c r="H138" s="969"/>
      <c r="I138" s="969"/>
      <c r="J138" s="969"/>
      <c r="K138" s="969"/>
      <c r="L138" s="969"/>
      <c r="M138" s="969"/>
    </row>
    <row r="139" spans="1:13" ht="41.15" customHeight="1" x14ac:dyDescent="0.35">
      <c r="A139" s="30"/>
      <c r="B139" s="114" t="s">
        <v>751</v>
      </c>
      <c r="C139" s="879" t="s">
        <v>462</v>
      </c>
      <c r="D139" s="880"/>
      <c r="E139" s="881"/>
      <c r="F139" s="114" t="s">
        <v>208</v>
      </c>
      <c r="G139" s="114" t="s">
        <v>207</v>
      </c>
      <c r="H139" s="114" t="s">
        <v>300</v>
      </c>
      <c r="I139" s="114" t="s">
        <v>846</v>
      </c>
      <c r="J139" s="114" t="s">
        <v>847</v>
      </c>
      <c r="K139" s="611" t="s">
        <v>76</v>
      </c>
      <c r="L139" s="613"/>
      <c r="M139" s="114" t="s">
        <v>569</v>
      </c>
    </row>
    <row r="140" spans="1:13" ht="18.649999999999999" customHeight="1" x14ac:dyDescent="0.35">
      <c r="A140" s="261" cm="1">
        <f t="array" ref="A140:A144">ROW()-ROW(A140:A144)-1</f>
        <v>-1</v>
      </c>
      <c r="B140" s="41"/>
      <c r="C140" s="848"/>
      <c r="D140" s="849"/>
      <c r="E140" s="850"/>
      <c r="F140" s="41"/>
      <c r="G140" s="41"/>
      <c r="H140" s="41"/>
      <c r="I140" s="48"/>
      <c r="J140" s="48"/>
      <c r="K140" s="848"/>
      <c r="L140" s="850"/>
      <c r="M140" s="41"/>
    </row>
    <row r="141" spans="1:13" ht="18.649999999999999" customHeight="1" x14ac:dyDescent="0.35">
      <c r="A141" s="261">
        <v>-2</v>
      </c>
      <c r="B141" s="41"/>
      <c r="C141" s="848"/>
      <c r="D141" s="849"/>
      <c r="E141" s="850"/>
      <c r="F141" s="41"/>
      <c r="G141" s="41"/>
      <c r="H141" s="41"/>
      <c r="I141" s="48"/>
      <c r="J141" s="48"/>
      <c r="K141" s="848"/>
      <c r="L141" s="850"/>
      <c r="M141" s="41"/>
    </row>
    <row r="142" spans="1:13" ht="18.649999999999999" customHeight="1" x14ac:dyDescent="0.35">
      <c r="A142" s="261">
        <v>-3</v>
      </c>
      <c r="B142" s="41"/>
      <c r="C142" s="876"/>
      <c r="D142" s="877"/>
      <c r="E142" s="878"/>
      <c r="F142" s="47"/>
      <c r="G142" s="41"/>
      <c r="H142" s="47"/>
      <c r="I142" s="48"/>
      <c r="J142" s="48"/>
      <c r="K142" s="848"/>
      <c r="L142" s="850"/>
      <c r="M142" s="41"/>
    </row>
    <row r="143" spans="1:13" ht="18.649999999999999" customHeight="1" x14ac:dyDescent="0.35">
      <c r="A143" s="261">
        <v>-4</v>
      </c>
      <c r="B143" s="41"/>
      <c r="C143" s="848"/>
      <c r="D143" s="849"/>
      <c r="E143" s="850"/>
      <c r="F143" s="41"/>
      <c r="G143" s="41"/>
      <c r="H143" s="41"/>
      <c r="I143" s="48"/>
      <c r="J143" s="48"/>
      <c r="K143" s="848"/>
      <c r="L143" s="850"/>
      <c r="M143" s="41"/>
    </row>
    <row r="144" spans="1:13" ht="18.649999999999999" customHeight="1" x14ac:dyDescent="0.35">
      <c r="A144" s="261">
        <v>-5</v>
      </c>
      <c r="B144" s="41"/>
      <c r="C144" s="848"/>
      <c r="D144" s="849"/>
      <c r="E144" s="850"/>
      <c r="F144" s="41"/>
      <c r="G144" s="41"/>
      <c r="H144" s="41"/>
      <c r="I144" s="48"/>
      <c r="J144" s="48"/>
      <c r="K144" s="848"/>
      <c r="L144" s="850"/>
      <c r="M144" s="41"/>
    </row>
    <row r="145" spans="1:13" ht="7.4" customHeight="1" x14ac:dyDescent="0.35">
      <c r="A145" s="855"/>
      <c r="B145" s="855"/>
      <c r="C145" s="855"/>
      <c r="D145" s="855"/>
      <c r="E145" s="855"/>
      <c r="F145" s="855"/>
      <c r="G145" s="855"/>
      <c r="H145" s="855"/>
      <c r="I145" s="855"/>
      <c r="J145" s="855"/>
      <c r="K145" s="855"/>
      <c r="L145" s="855"/>
      <c r="M145" s="855"/>
    </row>
    <row r="146" spans="1:13" ht="3.65" customHeight="1" x14ac:dyDescent="0.35">
      <c r="A146" s="856"/>
      <c r="B146" s="856"/>
      <c r="C146" s="856"/>
      <c r="D146" s="856"/>
      <c r="E146" s="856"/>
      <c r="F146" s="856"/>
      <c r="G146" s="856"/>
      <c r="H146" s="856"/>
      <c r="I146" s="856"/>
      <c r="J146" s="856"/>
      <c r="K146" s="856"/>
      <c r="L146" s="856"/>
      <c r="M146" s="856"/>
    </row>
    <row r="147" spans="1:13" ht="26.15" customHeight="1" x14ac:dyDescent="0.35">
      <c r="A147" s="969" t="s">
        <v>787</v>
      </c>
      <c r="B147" s="969"/>
      <c r="C147" s="969"/>
      <c r="D147" s="969"/>
      <c r="E147" s="969"/>
      <c r="F147" s="969"/>
      <c r="G147" s="969"/>
      <c r="H147" s="969"/>
      <c r="I147" s="969"/>
      <c r="J147" s="969"/>
      <c r="K147" s="969"/>
      <c r="L147" s="969"/>
      <c r="M147" s="969"/>
    </row>
    <row r="148" spans="1:13" ht="21.65" customHeight="1" x14ac:dyDescent="0.35">
      <c r="A148" s="30"/>
      <c r="B148" s="964" t="s">
        <v>109</v>
      </c>
      <c r="C148" s="965"/>
      <c r="D148" s="965"/>
      <c r="E148" s="966"/>
      <c r="F148" s="266" t="s">
        <v>22</v>
      </c>
      <c r="G148" s="977" t="s">
        <v>83</v>
      </c>
      <c r="H148" s="978"/>
      <c r="I148" s="978"/>
      <c r="J148" s="979"/>
      <c r="K148" s="964" t="s">
        <v>78</v>
      </c>
      <c r="L148" s="965"/>
      <c r="M148" s="966"/>
    </row>
    <row r="149" spans="1:13" ht="18.649999999999999" customHeight="1" x14ac:dyDescent="0.35">
      <c r="A149" s="261" cm="1">
        <f t="array" ref="A149:A153">ROW()-ROW(A149:A153)-1</f>
        <v>-1</v>
      </c>
      <c r="B149" s="857"/>
      <c r="C149" s="857"/>
      <c r="D149" s="857"/>
      <c r="E149" s="857"/>
      <c r="F149" s="280"/>
      <c r="G149" s="857"/>
      <c r="H149" s="857"/>
      <c r="I149" s="857"/>
      <c r="J149" s="857"/>
      <c r="K149" s="857"/>
      <c r="L149" s="857"/>
      <c r="M149" s="857"/>
    </row>
    <row r="150" spans="1:13" ht="18.649999999999999" customHeight="1" x14ac:dyDescent="0.35">
      <c r="A150" s="261">
        <v>-2</v>
      </c>
      <c r="B150" s="857"/>
      <c r="C150" s="857"/>
      <c r="D150" s="857"/>
      <c r="E150" s="857"/>
      <c r="F150" s="280"/>
      <c r="G150" s="968"/>
      <c r="H150" s="968"/>
      <c r="I150" s="968"/>
      <c r="J150" s="968"/>
      <c r="K150" s="968"/>
      <c r="L150" s="968"/>
      <c r="M150" s="968"/>
    </row>
    <row r="151" spans="1:13" ht="18.649999999999999" customHeight="1" x14ac:dyDescent="0.35">
      <c r="A151" s="261">
        <v>-3</v>
      </c>
      <c r="B151" s="857"/>
      <c r="C151" s="857"/>
      <c r="D151" s="857"/>
      <c r="E151" s="857"/>
      <c r="F151" s="280"/>
      <c r="G151" s="968"/>
      <c r="H151" s="968"/>
      <c r="I151" s="968"/>
      <c r="J151" s="968"/>
      <c r="K151" s="968"/>
      <c r="L151" s="968"/>
      <c r="M151" s="968"/>
    </row>
    <row r="152" spans="1:13" ht="18.649999999999999" customHeight="1" x14ac:dyDescent="0.35">
      <c r="A152" s="261">
        <v>-4</v>
      </c>
      <c r="B152" s="857"/>
      <c r="C152" s="857"/>
      <c r="D152" s="857"/>
      <c r="E152" s="857"/>
      <c r="F152" s="280"/>
      <c r="G152" s="857"/>
      <c r="H152" s="857"/>
      <c r="I152" s="857"/>
      <c r="J152" s="857"/>
      <c r="K152" s="857"/>
      <c r="L152" s="857"/>
      <c r="M152" s="857"/>
    </row>
    <row r="153" spans="1:13" ht="18.649999999999999" customHeight="1" x14ac:dyDescent="0.35">
      <c r="A153" s="261">
        <v>-5</v>
      </c>
      <c r="B153" s="857"/>
      <c r="C153" s="857"/>
      <c r="D153" s="857"/>
      <c r="E153" s="857"/>
      <c r="F153" s="280"/>
      <c r="G153" s="970"/>
      <c r="H153" s="980"/>
      <c r="I153" s="980"/>
      <c r="J153" s="980"/>
      <c r="K153" s="857"/>
      <c r="L153" s="857"/>
      <c r="M153" s="857"/>
    </row>
    <row r="154" spans="1:13" ht="7.4" customHeight="1" x14ac:dyDescent="0.35">
      <c r="A154" s="855"/>
      <c r="B154" s="855"/>
      <c r="C154" s="855"/>
      <c r="D154" s="855"/>
      <c r="E154" s="855"/>
      <c r="F154" s="855"/>
      <c r="G154" s="855"/>
      <c r="H154" s="855"/>
      <c r="I154" s="855"/>
      <c r="J154" s="855"/>
      <c r="K154" s="855"/>
      <c r="L154" s="855"/>
      <c r="M154" s="855"/>
    </row>
    <row r="155" spans="1:13" ht="11" customHeight="1" x14ac:dyDescent="0.35">
      <c r="A155" s="856"/>
      <c r="B155" s="856"/>
      <c r="C155" s="856"/>
      <c r="D155" s="856"/>
      <c r="E155" s="856"/>
      <c r="F155" s="856"/>
      <c r="G155" s="856"/>
      <c r="H155" s="856"/>
      <c r="I155" s="856"/>
      <c r="J155" s="856"/>
      <c r="K155" s="856"/>
      <c r="L155" s="856"/>
      <c r="M155" s="856"/>
    </row>
    <row r="156" spans="1:13" ht="26.15" customHeight="1" x14ac:dyDescent="0.35">
      <c r="A156" s="917" t="s">
        <v>350</v>
      </c>
      <c r="B156" s="917"/>
      <c r="C156" s="917"/>
      <c r="D156" s="917"/>
      <c r="E156" s="917"/>
      <c r="F156" s="917"/>
      <c r="G156" s="917"/>
      <c r="H156" s="917"/>
      <c r="I156" s="917"/>
      <c r="J156" s="917"/>
      <c r="K156" s="917"/>
      <c r="L156" s="917"/>
      <c r="M156" s="917"/>
    </row>
    <row r="157" spans="1:13" ht="18.649999999999999" customHeight="1" x14ac:dyDescent="0.35">
      <c r="A157" s="912"/>
      <c r="B157" s="610" t="s">
        <v>279</v>
      </c>
      <c r="C157" s="913"/>
      <c r="D157" s="1047" t="s">
        <v>511</v>
      </c>
      <c r="E157" s="1048"/>
      <c r="F157" s="1048"/>
      <c r="G157" s="1049"/>
      <c r="H157" s="981" t="s">
        <v>513</v>
      </c>
      <c r="I157" s="982"/>
      <c r="J157" s="971" t="s">
        <v>512</v>
      </c>
      <c r="K157" s="1046" t="s">
        <v>69</v>
      </c>
      <c r="L157" s="1046"/>
      <c r="M157" s="871" t="s">
        <v>514</v>
      </c>
    </row>
    <row r="158" spans="1:13" ht="18.649999999999999" customHeight="1" x14ac:dyDescent="0.35">
      <c r="A158" s="898"/>
      <c r="B158" s="615"/>
      <c r="C158" s="629"/>
      <c r="D158" s="1040" t="s">
        <v>58</v>
      </c>
      <c r="E158" s="1041"/>
      <c r="F158" s="1040" t="s">
        <v>70</v>
      </c>
      <c r="G158" s="1041"/>
      <c r="H158" s="879"/>
      <c r="I158" s="881"/>
      <c r="J158" s="871"/>
      <c r="K158" s="118" t="s">
        <v>58</v>
      </c>
      <c r="L158" s="118" t="s">
        <v>71</v>
      </c>
      <c r="M158" s="872"/>
    </row>
    <row r="159" spans="1:13" ht="18.649999999999999" customHeight="1" x14ac:dyDescent="0.35">
      <c r="A159" s="261" cm="1">
        <f t="array" ref="A159:A163">ROW()-ROW(A159:A163)-1</f>
        <v>-1</v>
      </c>
      <c r="B159" s="848"/>
      <c r="C159" s="850"/>
      <c r="D159" s="848"/>
      <c r="E159" s="850"/>
      <c r="F159" s="848"/>
      <c r="G159" s="850"/>
      <c r="H159" s="848"/>
      <c r="I159" s="850"/>
      <c r="J159" s="41"/>
      <c r="K159" s="42"/>
      <c r="L159" s="42"/>
      <c r="M159" s="42"/>
    </row>
    <row r="160" spans="1:13" ht="18.649999999999999" customHeight="1" x14ac:dyDescent="0.35">
      <c r="A160" s="261">
        <v>-2</v>
      </c>
      <c r="B160" s="848"/>
      <c r="C160" s="850"/>
      <c r="D160" s="848"/>
      <c r="E160" s="850"/>
      <c r="F160" s="848"/>
      <c r="G160" s="850"/>
      <c r="H160" s="848"/>
      <c r="I160" s="850"/>
      <c r="J160" s="41"/>
      <c r="K160" s="42"/>
      <c r="L160" s="42"/>
      <c r="M160" s="42"/>
    </row>
    <row r="161" spans="1:13" ht="18.649999999999999" customHeight="1" x14ac:dyDescent="0.35">
      <c r="A161" s="261">
        <v>-3</v>
      </c>
      <c r="B161" s="848"/>
      <c r="C161" s="850"/>
      <c r="D161" s="848"/>
      <c r="E161" s="850"/>
      <c r="F161" s="848"/>
      <c r="G161" s="850"/>
      <c r="H161" s="848"/>
      <c r="I161" s="850"/>
      <c r="J161" s="41"/>
      <c r="K161" s="42"/>
      <c r="L161" s="42"/>
      <c r="M161" s="42"/>
    </row>
    <row r="162" spans="1:13" ht="18.649999999999999" customHeight="1" x14ac:dyDescent="0.35">
      <c r="A162" s="261">
        <v>-4</v>
      </c>
      <c r="B162" s="848"/>
      <c r="C162" s="850"/>
      <c r="D162" s="848"/>
      <c r="E162" s="850"/>
      <c r="F162" s="848"/>
      <c r="G162" s="850"/>
      <c r="H162" s="848"/>
      <c r="I162" s="850"/>
      <c r="J162" s="41"/>
      <c r="K162" s="42"/>
      <c r="L162" s="42"/>
      <c r="M162" s="42"/>
    </row>
    <row r="163" spans="1:13" ht="18.649999999999999" customHeight="1" x14ac:dyDescent="0.35">
      <c r="A163" s="261">
        <v>-5</v>
      </c>
      <c r="B163" s="848"/>
      <c r="C163" s="850"/>
      <c r="D163" s="848"/>
      <c r="E163" s="850"/>
      <c r="F163" s="848"/>
      <c r="G163" s="850"/>
      <c r="H163" s="848"/>
      <c r="I163" s="850"/>
      <c r="J163" s="41"/>
      <c r="K163" s="42"/>
      <c r="L163" s="42"/>
      <c r="M163" s="42"/>
    </row>
    <row r="164" spans="1:13" ht="7.4" customHeight="1" x14ac:dyDescent="0.35">
      <c r="A164" s="1035"/>
      <c r="B164" s="1035"/>
      <c r="C164" s="1035"/>
      <c r="D164" s="1035"/>
      <c r="E164" s="1035"/>
      <c r="F164" s="1035"/>
      <c r="G164" s="1035"/>
      <c r="H164" s="1035"/>
      <c r="I164" s="1035"/>
      <c r="J164" s="1035"/>
      <c r="K164" s="1035"/>
      <c r="L164" s="1035"/>
      <c r="M164" s="1035"/>
    </row>
    <row r="165" spans="1:13" ht="15.5" customHeight="1" x14ac:dyDescent="0.35">
      <c r="A165" s="1042"/>
      <c r="B165" s="1042"/>
      <c r="C165" s="1042"/>
      <c r="D165" s="1042"/>
      <c r="E165" s="1042"/>
      <c r="F165" s="1042"/>
      <c r="G165" s="1042"/>
      <c r="H165" s="1042"/>
      <c r="I165" s="1042"/>
      <c r="J165" s="1042"/>
      <c r="K165" s="1042"/>
      <c r="L165" s="1042"/>
      <c r="M165" s="1042"/>
    </row>
    <row r="166" spans="1:13" ht="26.15" customHeight="1" x14ac:dyDescent="0.35">
      <c r="A166" s="969" t="s">
        <v>781</v>
      </c>
      <c r="B166" s="969"/>
      <c r="C166" s="969"/>
      <c r="D166" s="969"/>
      <c r="E166" s="969"/>
      <c r="F166" s="969"/>
      <c r="G166" s="969"/>
      <c r="H166" s="969"/>
      <c r="I166" s="969"/>
      <c r="J166" s="969"/>
      <c r="K166" s="969"/>
      <c r="L166" s="969"/>
      <c r="M166" s="969"/>
    </row>
    <row r="167" spans="1:13" ht="32.5" customHeight="1" x14ac:dyDescent="0.35">
      <c r="A167" s="39"/>
      <c r="B167" s="35" t="s">
        <v>126</v>
      </c>
      <c r="C167" s="851" t="s">
        <v>127</v>
      </c>
      <c r="D167" s="853"/>
      <c r="E167" s="853"/>
      <c r="F167" s="852"/>
      <c r="G167" s="35" t="s">
        <v>128</v>
      </c>
      <c r="H167" s="851" t="s">
        <v>129</v>
      </c>
      <c r="I167" s="853"/>
      <c r="J167" s="853"/>
      <c r="K167" s="852"/>
      <c r="L167" s="895" t="s">
        <v>351</v>
      </c>
      <c r="M167" s="897"/>
    </row>
    <row r="168" spans="1:13" ht="18.649999999999999" customHeight="1" x14ac:dyDescent="0.35">
      <c r="A168" s="261" cm="1">
        <f t="array" ref="A168:A172">ROW()-ROW(A168:A172)-1</f>
        <v>-1</v>
      </c>
      <c r="B168" s="41"/>
      <c r="C168" s="848"/>
      <c r="D168" s="849"/>
      <c r="E168" s="849"/>
      <c r="F168" s="850"/>
      <c r="G168" s="41"/>
      <c r="H168" s="848"/>
      <c r="I168" s="849"/>
      <c r="J168" s="849"/>
      <c r="K168" s="850"/>
      <c r="L168" s="876"/>
      <c r="M168" s="878"/>
    </row>
    <row r="169" spans="1:13" ht="18.649999999999999" customHeight="1" x14ac:dyDescent="0.35">
      <c r="A169" s="261">
        <v>-2</v>
      </c>
      <c r="B169" s="41"/>
      <c r="C169" s="848"/>
      <c r="D169" s="849"/>
      <c r="E169" s="849"/>
      <c r="F169" s="850"/>
      <c r="G169" s="41"/>
      <c r="H169" s="848"/>
      <c r="I169" s="849"/>
      <c r="J169" s="849"/>
      <c r="K169" s="850"/>
      <c r="L169" s="876"/>
      <c r="M169" s="878"/>
    </row>
    <row r="170" spans="1:13" ht="18.649999999999999" customHeight="1" x14ac:dyDescent="0.35">
      <c r="A170" s="261">
        <v>-3</v>
      </c>
      <c r="B170" s="41"/>
      <c r="C170" s="848"/>
      <c r="D170" s="849"/>
      <c r="E170" s="849"/>
      <c r="F170" s="850"/>
      <c r="G170" s="41"/>
      <c r="H170" s="848"/>
      <c r="I170" s="849"/>
      <c r="J170" s="849"/>
      <c r="K170" s="850"/>
      <c r="L170" s="876"/>
      <c r="M170" s="878"/>
    </row>
    <row r="171" spans="1:13" ht="18.649999999999999" customHeight="1" x14ac:dyDescent="0.35">
      <c r="A171" s="261">
        <v>-4</v>
      </c>
      <c r="B171" s="41"/>
      <c r="C171" s="848"/>
      <c r="D171" s="849"/>
      <c r="E171" s="849"/>
      <c r="F171" s="850"/>
      <c r="G171" s="41"/>
      <c r="H171" s="848"/>
      <c r="I171" s="849"/>
      <c r="J171" s="849"/>
      <c r="K171" s="850"/>
      <c r="L171" s="876"/>
      <c r="M171" s="878"/>
    </row>
    <row r="172" spans="1:13" ht="18.649999999999999" customHeight="1" x14ac:dyDescent="0.35">
      <c r="A172" s="261">
        <v>-5</v>
      </c>
      <c r="B172" s="41"/>
      <c r="C172" s="848"/>
      <c r="D172" s="849"/>
      <c r="E172" s="849"/>
      <c r="F172" s="850"/>
      <c r="G172" s="41"/>
      <c r="H172" s="848"/>
      <c r="I172" s="849"/>
      <c r="J172" s="849"/>
      <c r="K172" s="850"/>
      <c r="L172" s="876"/>
      <c r="M172" s="878"/>
    </row>
    <row r="173" spans="1:13" ht="13" customHeight="1" x14ac:dyDescent="0.35">
      <c r="A173" s="855"/>
      <c r="B173" s="855"/>
      <c r="C173" s="855"/>
      <c r="D173" s="855"/>
      <c r="E173" s="855"/>
      <c r="F173" s="855"/>
      <c r="G173" s="855"/>
      <c r="H173" s="855"/>
      <c r="I173" s="855"/>
      <c r="J173" s="855"/>
      <c r="K173" s="855"/>
      <c r="L173" s="855"/>
      <c r="M173" s="855"/>
    </row>
    <row r="174" spans="1:13" ht="7.4" customHeight="1" x14ac:dyDescent="0.35">
      <c r="A174" s="856"/>
      <c r="B174" s="856"/>
      <c r="C174" s="856"/>
      <c r="D174" s="856"/>
      <c r="E174" s="856"/>
      <c r="F174" s="856"/>
      <c r="G174" s="856"/>
      <c r="H174" s="856"/>
      <c r="I174" s="856"/>
      <c r="J174" s="856"/>
      <c r="K174" s="856"/>
      <c r="L174" s="856"/>
      <c r="M174" s="856"/>
    </row>
    <row r="175" spans="1:13" ht="26.15" customHeight="1" x14ac:dyDescent="0.35">
      <c r="A175" s="969" t="s">
        <v>503</v>
      </c>
      <c r="B175" s="969"/>
      <c r="C175" s="969"/>
      <c r="D175" s="969"/>
      <c r="E175" s="969"/>
      <c r="F175" s="969"/>
      <c r="G175" s="969"/>
      <c r="H175" s="969"/>
      <c r="I175" s="969"/>
      <c r="J175" s="969"/>
      <c r="K175" s="969"/>
      <c r="L175" s="969"/>
      <c r="M175" s="969"/>
    </row>
    <row r="176" spans="1:13" ht="32.5" customHeight="1" x14ac:dyDescent="0.35">
      <c r="A176" s="38"/>
      <c r="B176" s="615" t="s">
        <v>502</v>
      </c>
      <c r="C176" s="616"/>
      <c r="D176" s="616"/>
      <c r="E176" s="629"/>
      <c r="F176" s="851" t="s">
        <v>504</v>
      </c>
      <c r="G176" s="852"/>
      <c r="H176" s="35" t="s">
        <v>574</v>
      </c>
      <c r="I176" s="615" t="s">
        <v>510</v>
      </c>
      <c r="J176" s="629"/>
      <c r="K176" s="35" t="s">
        <v>209</v>
      </c>
      <c r="L176" s="851" t="s">
        <v>107</v>
      </c>
      <c r="M176" s="852"/>
    </row>
    <row r="177" spans="1:13" ht="18.649999999999999" customHeight="1" x14ac:dyDescent="0.35">
      <c r="A177" s="261" cm="1">
        <f t="array" ref="A177:A181">ROW()-ROW(A177:A181)-1</f>
        <v>-1</v>
      </c>
      <c r="B177" s="848"/>
      <c r="C177" s="849"/>
      <c r="D177" s="849"/>
      <c r="E177" s="850"/>
      <c r="F177" s="848"/>
      <c r="G177" s="850"/>
      <c r="H177" s="41"/>
      <c r="I177" s="848"/>
      <c r="J177" s="850"/>
      <c r="K177" s="42"/>
      <c r="L177" s="876"/>
      <c r="M177" s="878"/>
    </row>
    <row r="178" spans="1:13" ht="18.649999999999999" customHeight="1" x14ac:dyDescent="0.35">
      <c r="A178" s="261">
        <v>-2</v>
      </c>
      <c r="B178" s="848"/>
      <c r="C178" s="849"/>
      <c r="D178" s="849"/>
      <c r="E178" s="850"/>
      <c r="F178" s="833"/>
      <c r="G178" s="834"/>
      <c r="H178" s="41"/>
      <c r="I178" s="848"/>
      <c r="J178" s="850"/>
      <c r="K178" s="42"/>
      <c r="L178" s="876"/>
      <c r="M178" s="878"/>
    </row>
    <row r="179" spans="1:13" ht="18.649999999999999" customHeight="1" x14ac:dyDescent="0.35">
      <c r="A179" s="261">
        <v>-3</v>
      </c>
      <c r="B179" s="848"/>
      <c r="C179" s="849"/>
      <c r="D179" s="849"/>
      <c r="E179" s="850"/>
      <c r="F179" s="833"/>
      <c r="G179" s="834"/>
      <c r="H179" s="41"/>
      <c r="I179" s="848"/>
      <c r="J179" s="850"/>
      <c r="K179" s="42"/>
      <c r="L179" s="876"/>
      <c r="M179" s="878"/>
    </row>
    <row r="180" spans="1:13" ht="18.649999999999999" customHeight="1" x14ac:dyDescent="0.35">
      <c r="A180" s="261">
        <v>-4</v>
      </c>
      <c r="B180" s="848"/>
      <c r="C180" s="849"/>
      <c r="D180" s="849"/>
      <c r="E180" s="850"/>
      <c r="F180" s="833"/>
      <c r="G180" s="834"/>
      <c r="H180" s="41"/>
      <c r="I180" s="848"/>
      <c r="J180" s="850"/>
      <c r="K180" s="42"/>
      <c r="L180" s="876"/>
      <c r="M180" s="878"/>
    </row>
    <row r="181" spans="1:13" ht="18.649999999999999" customHeight="1" x14ac:dyDescent="0.35">
      <c r="A181" s="261">
        <v>-5</v>
      </c>
      <c r="B181" s="848"/>
      <c r="C181" s="849"/>
      <c r="D181" s="849"/>
      <c r="E181" s="850"/>
      <c r="F181" s="833"/>
      <c r="G181" s="834"/>
      <c r="H181" s="41"/>
      <c r="I181" s="848"/>
      <c r="J181" s="850"/>
      <c r="K181" s="42"/>
      <c r="L181" s="876"/>
      <c r="M181" s="878"/>
    </row>
    <row r="182" spans="1:13" ht="7.4" customHeight="1" x14ac:dyDescent="0.35">
      <c r="A182" s="855"/>
      <c r="B182" s="855"/>
      <c r="C182" s="855"/>
      <c r="D182" s="855"/>
      <c r="E182" s="855"/>
      <c r="F182" s="855"/>
      <c r="G182" s="855"/>
      <c r="H182" s="855"/>
      <c r="I182" s="855"/>
      <c r="J182" s="855"/>
      <c r="K182" s="855"/>
      <c r="L182" s="855"/>
      <c r="M182" s="855"/>
    </row>
    <row r="183" spans="1:13" ht="15.5" customHeight="1" x14ac:dyDescent="0.35">
      <c r="A183" s="856"/>
      <c r="B183" s="856"/>
      <c r="C183" s="856"/>
      <c r="D183" s="856"/>
      <c r="E183" s="856"/>
      <c r="F183" s="856"/>
      <c r="G183" s="856"/>
      <c r="H183" s="856"/>
      <c r="I183" s="856"/>
      <c r="J183" s="856"/>
      <c r="K183" s="856"/>
      <c r="L183" s="856"/>
      <c r="M183" s="856"/>
    </row>
    <row r="184" spans="1:13" ht="18.75" customHeight="1" x14ac:dyDescent="0.35">
      <c r="A184" s="854" t="s">
        <v>437</v>
      </c>
      <c r="B184" s="854"/>
      <c r="C184" s="854"/>
      <c r="D184" s="854"/>
      <c r="E184" s="854"/>
      <c r="F184" s="854"/>
      <c r="G184" s="854"/>
      <c r="H184" s="854"/>
      <c r="I184" s="854"/>
      <c r="J184" s="854"/>
      <c r="K184" s="854"/>
      <c r="L184" s="854"/>
      <c r="M184" s="854"/>
    </row>
    <row r="185" spans="1:13" ht="18.75" customHeight="1" x14ac:dyDescent="0.35">
      <c r="A185" s="30"/>
      <c r="B185" s="851" t="s">
        <v>72</v>
      </c>
      <c r="C185" s="853"/>
      <c r="D185" s="853"/>
      <c r="E185" s="852"/>
      <c r="F185" s="851" t="s">
        <v>73</v>
      </c>
      <c r="G185" s="853"/>
      <c r="H185" s="852"/>
      <c r="I185" s="851" t="s">
        <v>74</v>
      </c>
      <c r="J185" s="852"/>
      <c r="K185" s="36" t="s">
        <v>75</v>
      </c>
      <c r="L185" s="615" t="s">
        <v>281</v>
      </c>
      <c r="M185" s="629"/>
    </row>
    <row r="186" spans="1:13" ht="18.75" customHeight="1" x14ac:dyDescent="0.35">
      <c r="A186" s="261" cm="1">
        <f t="array" ref="A186:A190">ROW()-ROW(A186:A190)-1</f>
        <v>-1</v>
      </c>
      <c r="B186" s="876"/>
      <c r="C186" s="877"/>
      <c r="D186" s="877"/>
      <c r="E186" s="878"/>
      <c r="F186" s="876"/>
      <c r="G186" s="877"/>
      <c r="H186" s="878"/>
      <c r="I186" s="876"/>
      <c r="J186" s="878"/>
      <c r="K186" s="42"/>
      <c r="L186" s="876"/>
      <c r="M186" s="878"/>
    </row>
    <row r="187" spans="1:13" ht="18.75" customHeight="1" x14ac:dyDescent="0.35">
      <c r="A187" s="261">
        <v>-2</v>
      </c>
      <c r="B187" s="876"/>
      <c r="C187" s="877"/>
      <c r="D187" s="877"/>
      <c r="E187" s="878"/>
      <c r="F187" s="876"/>
      <c r="G187" s="877"/>
      <c r="H187" s="878"/>
      <c r="I187" s="876"/>
      <c r="J187" s="878"/>
      <c r="K187" s="42"/>
      <c r="L187" s="876"/>
      <c r="M187" s="878"/>
    </row>
    <row r="188" spans="1:13" ht="18.75" customHeight="1" x14ac:dyDescent="0.35">
      <c r="A188" s="261">
        <v>-3</v>
      </c>
      <c r="B188" s="876"/>
      <c r="C188" s="877"/>
      <c r="D188" s="877"/>
      <c r="E188" s="878"/>
      <c r="F188" s="876"/>
      <c r="G188" s="877"/>
      <c r="H188" s="878"/>
      <c r="I188" s="876"/>
      <c r="J188" s="878"/>
      <c r="K188" s="42"/>
      <c r="L188" s="876"/>
      <c r="M188" s="878"/>
    </row>
    <row r="189" spans="1:13" ht="18.75" customHeight="1" x14ac:dyDescent="0.35">
      <c r="A189" s="261">
        <v>-4</v>
      </c>
      <c r="B189" s="876"/>
      <c r="C189" s="877"/>
      <c r="D189" s="877"/>
      <c r="E189" s="878"/>
      <c r="F189" s="876"/>
      <c r="G189" s="877"/>
      <c r="H189" s="878"/>
      <c r="I189" s="876"/>
      <c r="J189" s="878"/>
      <c r="K189" s="42"/>
      <c r="L189" s="876"/>
      <c r="M189" s="878"/>
    </row>
    <row r="190" spans="1:13" ht="18.75" customHeight="1" x14ac:dyDescent="0.35">
      <c r="A190" s="261">
        <v>-5</v>
      </c>
      <c r="B190" s="876"/>
      <c r="C190" s="877"/>
      <c r="D190" s="877"/>
      <c r="E190" s="878"/>
      <c r="F190" s="876"/>
      <c r="G190" s="877"/>
      <c r="H190" s="878"/>
      <c r="I190" s="876"/>
      <c r="J190" s="878"/>
      <c r="K190" s="42"/>
      <c r="L190" s="876"/>
      <c r="M190" s="878"/>
    </row>
    <row r="191" spans="1:13" ht="7.4" customHeight="1" x14ac:dyDescent="0.35">
      <c r="A191" s="179"/>
      <c r="B191" s="179"/>
      <c r="C191" s="179"/>
      <c r="D191" s="179"/>
      <c r="E191" s="179"/>
      <c r="F191" s="179"/>
      <c r="G191" s="179"/>
      <c r="H191" s="179"/>
      <c r="I191" s="179"/>
      <c r="J191" s="179"/>
      <c r="K191" s="179"/>
      <c r="L191" s="179"/>
      <c r="M191" s="179"/>
    </row>
    <row r="192" spans="1:13" ht="7.4" customHeight="1" x14ac:dyDescent="0.35">
      <c r="A192" s="179"/>
      <c r="B192" s="179"/>
      <c r="C192" s="179"/>
      <c r="D192" s="179"/>
      <c r="E192" s="179"/>
      <c r="F192" s="179"/>
      <c r="G192" s="179"/>
      <c r="H192" s="179"/>
      <c r="I192" s="179"/>
      <c r="J192" s="179"/>
      <c r="K192" s="179"/>
      <c r="L192" s="179"/>
      <c r="M192" s="179"/>
    </row>
    <row r="193" spans="1:13" ht="26.15" customHeight="1" x14ac:dyDescent="0.35">
      <c r="A193" s="625" t="s">
        <v>439</v>
      </c>
      <c r="B193" s="625"/>
      <c r="C193" s="625"/>
      <c r="D193" s="625"/>
      <c r="E193" s="625"/>
      <c r="F193" s="625"/>
      <c r="G193" s="625"/>
      <c r="H193" s="625"/>
      <c r="I193" s="625"/>
      <c r="J193" s="625"/>
      <c r="K193" s="625"/>
      <c r="L193" s="625"/>
      <c r="M193" s="625"/>
    </row>
    <row r="194" spans="1:13" ht="24" customHeight="1" x14ac:dyDescent="0.35">
      <c r="A194" s="30"/>
      <c r="B194" s="1025" t="s">
        <v>58</v>
      </c>
      <c r="C194" s="1023"/>
      <c r="D194" s="1023"/>
      <c r="E194" s="1024"/>
      <c r="F194" s="964" t="s">
        <v>59</v>
      </c>
      <c r="G194" s="966"/>
      <c r="H194" s="964" t="s">
        <v>438</v>
      </c>
      <c r="I194" s="1023"/>
      <c r="J194" s="1023"/>
      <c r="K194" s="1023"/>
      <c r="L194" s="1024"/>
      <c r="M194" s="96" t="s">
        <v>110</v>
      </c>
    </row>
    <row r="195" spans="1:13" ht="18.649999999999999" customHeight="1" x14ac:dyDescent="0.35">
      <c r="A195" s="261" cm="1">
        <f t="array" ref="A195:A199">ROW()-ROW(A195:A199)-1</f>
        <v>-1</v>
      </c>
      <c r="B195" s="848"/>
      <c r="C195" s="849"/>
      <c r="D195" s="849"/>
      <c r="E195" s="850"/>
      <c r="F195" s="1022"/>
      <c r="G195" s="1022"/>
      <c r="H195" s="874"/>
      <c r="I195" s="980"/>
      <c r="J195" s="980"/>
      <c r="K195" s="980"/>
      <c r="L195" s="980"/>
      <c r="M195" s="41"/>
    </row>
    <row r="196" spans="1:13" ht="18.649999999999999" customHeight="1" x14ac:dyDescent="0.35">
      <c r="A196" s="261">
        <v>-2</v>
      </c>
      <c r="B196" s="848"/>
      <c r="C196" s="849"/>
      <c r="D196" s="849"/>
      <c r="E196" s="850"/>
      <c r="F196" s="1022"/>
      <c r="G196" s="1022"/>
      <c r="H196" s="874"/>
      <c r="I196" s="980"/>
      <c r="J196" s="980"/>
      <c r="K196" s="980"/>
      <c r="L196" s="980"/>
      <c r="M196" s="41"/>
    </row>
    <row r="197" spans="1:13" ht="18.649999999999999" customHeight="1" x14ac:dyDescent="0.35">
      <c r="A197" s="261">
        <v>-3</v>
      </c>
      <c r="B197" s="848"/>
      <c r="C197" s="849"/>
      <c r="D197" s="849"/>
      <c r="E197" s="850"/>
      <c r="F197" s="1022"/>
      <c r="G197" s="1022"/>
      <c r="H197" s="874"/>
      <c r="I197" s="980"/>
      <c r="J197" s="980"/>
      <c r="K197" s="980"/>
      <c r="L197" s="980"/>
      <c r="M197" s="41"/>
    </row>
    <row r="198" spans="1:13" ht="18.649999999999999" customHeight="1" x14ac:dyDescent="0.35">
      <c r="A198" s="261">
        <v>-4</v>
      </c>
      <c r="B198" s="848"/>
      <c r="C198" s="849"/>
      <c r="D198" s="849"/>
      <c r="E198" s="850"/>
      <c r="F198" s="1022"/>
      <c r="G198" s="1022"/>
      <c r="H198" s="874"/>
      <c r="I198" s="980"/>
      <c r="J198" s="980"/>
      <c r="K198" s="980"/>
      <c r="L198" s="980"/>
      <c r="M198" s="41"/>
    </row>
    <row r="199" spans="1:13" ht="18.649999999999999" customHeight="1" x14ac:dyDescent="0.35">
      <c r="A199" s="261">
        <v>-5</v>
      </c>
      <c r="B199" s="848"/>
      <c r="C199" s="849"/>
      <c r="D199" s="849"/>
      <c r="E199" s="850"/>
      <c r="F199" s="1022"/>
      <c r="G199" s="1022"/>
      <c r="H199" s="874"/>
      <c r="I199" s="980"/>
      <c r="J199" s="980"/>
      <c r="K199" s="980"/>
      <c r="L199" s="980"/>
      <c r="M199" s="41"/>
    </row>
    <row r="200" spans="1:13" ht="7.4" customHeight="1" x14ac:dyDescent="0.35">
      <c r="A200" s="855"/>
      <c r="B200" s="855"/>
      <c r="C200" s="855"/>
      <c r="D200" s="855"/>
      <c r="E200" s="855"/>
      <c r="F200" s="855"/>
      <c r="G200" s="855"/>
      <c r="H200" s="855"/>
      <c r="I200" s="855"/>
      <c r="J200" s="855"/>
      <c r="K200" s="855"/>
      <c r="L200" s="855"/>
      <c r="M200" s="855"/>
    </row>
    <row r="201" spans="1:13" ht="7.4" customHeight="1" x14ac:dyDescent="0.35">
      <c r="A201" s="856"/>
      <c r="B201" s="856"/>
      <c r="C201" s="856"/>
      <c r="D201" s="856"/>
      <c r="E201" s="856"/>
      <c r="F201" s="856"/>
      <c r="G201" s="856"/>
      <c r="H201" s="856"/>
      <c r="I201" s="856"/>
      <c r="J201" s="856"/>
      <c r="K201" s="856"/>
      <c r="L201" s="856"/>
      <c r="M201" s="856"/>
    </row>
    <row r="202" spans="1:13" ht="26.15" customHeight="1" x14ac:dyDescent="0.35">
      <c r="A202" s="625" t="s">
        <v>521</v>
      </c>
      <c r="B202" s="625"/>
      <c r="C202" s="625"/>
      <c r="D202" s="625"/>
      <c r="E202" s="625"/>
      <c r="F202" s="625"/>
      <c r="G202" s="625"/>
      <c r="H202" s="625"/>
      <c r="I202" s="625"/>
      <c r="J202" s="625"/>
      <c r="K202" s="625"/>
      <c r="L202" s="625"/>
      <c r="M202" s="625"/>
    </row>
    <row r="203" spans="1:13" ht="23.15" customHeight="1" x14ac:dyDescent="0.35">
      <c r="A203" s="30"/>
      <c r="B203" s="1045" t="s">
        <v>111</v>
      </c>
      <c r="C203" s="1045"/>
      <c r="D203" s="1045"/>
      <c r="E203" s="1045" t="s">
        <v>112</v>
      </c>
      <c r="F203" s="1045"/>
      <c r="G203" s="1045"/>
      <c r="H203" s="1045"/>
      <c r="I203" s="1045"/>
      <c r="J203" s="871" t="s">
        <v>848</v>
      </c>
      <c r="K203" s="888"/>
      <c r="L203" s="563" t="s">
        <v>73</v>
      </c>
      <c r="M203" s="563"/>
    </row>
    <row r="204" spans="1:13" ht="18.649999999999999" customHeight="1" x14ac:dyDescent="0.35">
      <c r="A204" s="261" cm="1">
        <f t="array" ref="A204:A208">ROW()-ROW(A204:A208)-1</f>
        <v>-1</v>
      </c>
      <c r="B204" s="848"/>
      <c r="C204" s="849"/>
      <c r="D204" s="850"/>
      <c r="E204" s="848"/>
      <c r="F204" s="849"/>
      <c r="G204" s="849"/>
      <c r="H204" s="849"/>
      <c r="I204" s="850"/>
      <c r="J204" s="1043"/>
      <c r="K204" s="1044"/>
      <c r="L204" s="848"/>
      <c r="M204" s="850"/>
    </row>
    <row r="205" spans="1:13" ht="18.649999999999999" customHeight="1" x14ac:dyDescent="0.35">
      <c r="A205" s="261">
        <v>-2</v>
      </c>
      <c r="B205" s="848"/>
      <c r="C205" s="849"/>
      <c r="D205" s="850"/>
      <c r="E205" s="848"/>
      <c r="F205" s="849"/>
      <c r="G205" s="849"/>
      <c r="H205" s="849"/>
      <c r="I205" s="850"/>
      <c r="J205" s="1043"/>
      <c r="K205" s="1044"/>
      <c r="L205" s="848"/>
      <c r="M205" s="850"/>
    </row>
    <row r="206" spans="1:13" ht="18.649999999999999" customHeight="1" x14ac:dyDescent="0.35">
      <c r="A206" s="261">
        <v>-3</v>
      </c>
      <c r="B206" s="848"/>
      <c r="C206" s="849"/>
      <c r="D206" s="850"/>
      <c r="E206" s="848"/>
      <c r="F206" s="849"/>
      <c r="G206" s="849"/>
      <c r="H206" s="849"/>
      <c r="I206" s="850"/>
      <c r="J206" s="1043"/>
      <c r="K206" s="1044"/>
      <c r="L206" s="848"/>
      <c r="M206" s="850"/>
    </row>
    <row r="207" spans="1:13" ht="18.649999999999999" customHeight="1" x14ac:dyDescent="0.35">
      <c r="A207" s="261">
        <v>-4</v>
      </c>
      <c r="B207" s="848"/>
      <c r="C207" s="849"/>
      <c r="D207" s="850"/>
      <c r="E207" s="848"/>
      <c r="F207" s="849"/>
      <c r="G207" s="849"/>
      <c r="H207" s="849"/>
      <c r="I207" s="850"/>
      <c r="J207" s="1043"/>
      <c r="K207" s="1044"/>
      <c r="L207" s="848"/>
      <c r="M207" s="850"/>
    </row>
    <row r="208" spans="1:13" ht="18.649999999999999" customHeight="1" x14ac:dyDescent="0.35">
      <c r="A208" s="261">
        <v>-5</v>
      </c>
      <c r="B208" s="848"/>
      <c r="C208" s="849"/>
      <c r="D208" s="850"/>
      <c r="E208" s="848"/>
      <c r="F208" s="849"/>
      <c r="G208" s="849"/>
      <c r="H208" s="849"/>
      <c r="I208" s="850"/>
      <c r="J208" s="1043"/>
      <c r="K208" s="1044"/>
      <c r="L208" s="848"/>
      <c r="M208" s="850"/>
    </row>
    <row r="209" spans="1:13" ht="7.4" customHeight="1" x14ac:dyDescent="0.35">
      <c r="A209" s="855"/>
      <c r="B209" s="855"/>
      <c r="C209" s="855"/>
      <c r="D209" s="855"/>
      <c r="E209" s="855"/>
      <c r="F209" s="855"/>
      <c r="G209" s="855"/>
      <c r="H209" s="855"/>
      <c r="I209" s="855"/>
      <c r="J209" s="855"/>
      <c r="K209" s="855"/>
      <c r="L209" s="855"/>
      <c r="M209" s="855"/>
    </row>
    <row r="210" spans="1:13" ht="5.15" customHeight="1" x14ac:dyDescent="0.35">
      <c r="A210" s="856"/>
      <c r="B210" s="856"/>
      <c r="C210" s="856"/>
      <c r="D210" s="856"/>
      <c r="E210" s="856"/>
      <c r="F210" s="856"/>
      <c r="G210" s="856"/>
      <c r="H210" s="856"/>
      <c r="I210" s="856"/>
      <c r="J210" s="856"/>
      <c r="K210" s="856"/>
      <c r="L210" s="856"/>
      <c r="M210" s="856"/>
    </row>
    <row r="211" spans="1:13" ht="26.15" customHeight="1" x14ac:dyDescent="0.35">
      <c r="A211" s="625" t="s">
        <v>522</v>
      </c>
      <c r="B211" s="625"/>
      <c r="C211" s="625"/>
      <c r="D211" s="625"/>
      <c r="E211" s="625"/>
      <c r="F211" s="625"/>
      <c r="G211" s="625"/>
      <c r="H211" s="625"/>
      <c r="I211" s="625"/>
      <c r="J211" s="625"/>
      <c r="K211" s="625"/>
      <c r="L211" s="625"/>
      <c r="M211" s="625"/>
    </row>
    <row r="212" spans="1:13" ht="26.15" customHeight="1" x14ac:dyDescent="0.35">
      <c r="A212" s="30"/>
      <c r="B212" s="964" t="s">
        <v>113</v>
      </c>
      <c r="C212" s="966"/>
      <c r="D212" s="964" t="s">
        <v>114</v>
      </c>
      <c r="E212" s="965"/>
      <c r="F212" s="965"/>
      <c r="G212" s="966"/>
      <c r="H212" s="178" t="s">
        <v>528</v>
      </c>
      <c r="I212" s="178" t="s">
        <v>842</v>
      </c>
      <c r="J212" s="964" t="s">
        <v>526</v>
      </c>
      <c r="K212" s="966"/>
      <c r="L212" s="284" t="s">
        <v>525</v>
      </c>
      <c r="M212" s="284" t="s">
        <v>527</v>
      </c>
    </row>
    <row r="213" spans="1:13" ht="18.649999999999999" customHeight="1" x14ac:dyDescent="0.35">
      <c r="A213" s="261" cm="1">
        <f t="array" ref="A213:A217">ROW()-ROW(A213:A217)-1</f>
        <v>-1</v>
      </c>
      <c r="B213" s="859"/>
      <c r="C213" s="861"/>
      <c r="D213" s="859"/>
      <c r="E213" s="860"/>
      <c r="F213" s="860"/>
      <c r="G213" s="861"/>
      <c r="H213" s="41"/>
      <c r="I213" s="286"/>
      <c r="J213" s="833"/>
      <c r="K213" s="834"/>
      <c r="L213" s="41"/>
      <c r="M213" s="41"/>
    </row>
    <row r="214" spans="1:13" ht="18.649999999999999" customHeight="1" x14ac:dyDescent="0.35">
      <c r="A214" s="261">
        <v>-2</v>
      </c>
      <c r="B214" s="859"/>
      <c r="C214" s="861"/>
      <c r="D214" s="859"/>
      <c r="E214" s="860"/>
      <c r="F214" s="860"/>
      <c r="G214" s="861"/>
      <c r="H214" s="41"/>
      <c r="I214" s="286"/>
      <c r="J214" s="833"/>
      <c r="K214" s="834"/>
      <c r="L214" s="41"/>
      <c r="M214" s="41"/>
    </row>
    <row r="215" spans="1:13" ht="18.649999999999999" customHeight="1" x14ac:dyDescent="0.35">
      <c r="A215" s="261">
        <v>-3</v>
      </c>
      <c r="B215" s="859"/>
      <c r="C215" s="861"/>
      <c r="D215" s="859"/>
      <c r="E215" s="860"/>
      <c r="F215" s="860"/>
      <c r="G215" s="861"/>
      <c r="H215" s="41"/>
      <c r="I215" s="286"/>
      <c r="J215" s="833"/>
      <c r="K215" s="834"/>
      <c r="L215" s="41"/>
      <c r="M215" s="41"/>
    </row>
    <row r="216" spans="1:13" ht="18.649999999999999" customHeight="1" x14ac:dyDescent="0.35">
      <c r="A216" s="261">
        <v>-4</v>
      </c>
      <c r="B216" s="859"/>
      <c r="C216" s="861"/>
      <c r="D216" s="859"/>
      <c r="E216" s="860"/>
      <c r="F216" s="860"/>
      <c r="G216" s="861"/>
      <c r="H216" s="41"/>
      <c r="I216" s="286"/>
      <c r="J216" s="833"/>
      <c r="K216" s="834"/>
      <c r="L216" s="41"/>
      <c r="M216" s="41"/>
    </row>
    <row r="217" spans="1:13" ht="18.649999999999999" customHeight="1" x14ac:dyDescent="0.35">
      <c r="A217" s="261">
        <v>-5</v>
      </c>
      <c r="B217" s="859"/>
      <c r="C217" s="861"/>
      <c r="D217" s="859"/>
      <c r="E217" s="860"/>
      <c r="F217" s="860"/>
      <c r="G217" s="861"/>
      <c r="H217" s="41"/>
      <c r="I217" s="286"/>
      <c r="J217" s="833"/>
      <c r="K217" s="834"/>
      <c r="L217" s="41"/>
      <c r="M217" s="41"/>
    </row>
    <row r="218" spans="1:13" ht="7.4" customHeight="1" x14ac:dyDescent="0.35">
      <c r="A218" s="855"/>
      <c r="B218" s="855"/>
      <c r="C218" s="855"/>
      <c r="D218" s="855"/>
      <c r="E218" s="855"/>
      <c r="F218" s="855"/>
      <c r="G218" s="855"/>
      <c r="H218" s="855"/>
      <c r="I218" s="855"/>
      <c r="J218" s="855"/>
      <c r="K218" s="855"/>
      <c r="L218" s="855"/>
      <c r="M218" s="855"/>
    </row>
    <row r="219" spans="1:13" ht="4.5" customHeight="1" x14ac:dyDescent="0.35">
      <c r="A219" s="856"/>
      <c r="B219" s="856"/>
      <c r="C219" s="856"/>
      <c r="D219" s="856"/>
      <c r="E219" s="856"/>
      <c r="F219" s="856"/>
      <c r="G219" s="856"/>
      <c r="H219" s="856"/>
      <c r="I219" s="856"/>
      <c r="J219" s="856"/>
      <c r="K219" s="856"/>
      <c r="L219" s="856"/>
      <c r="M219" s="856"/>
    </row>
    <row r="220" spans="1:13" ht="26.15" customHeight="1" x14ac:dyDescent="0.35">
      <c r="A220" s="625" t="s">
        <v>530</v>
      </c>
      <c r="B220" s="625"/>
      <c r="C220" s="625"/>
      <c r="D220" s="625"/>
      <c r="E220" s="625"/>
      <c r="F220" s="625"/>
      <c r="G220" s="625"/>
      <c r="H220" s="625"/>
      <c r="I220" s="625"/>
      <c r="J220" s="625"/>
      <c r="K220" s="625"/>
      <c r="L220" s="625"/>
      <c r="M220" s="625"/>
    </row>
    <row r="221" spans="1:13" ht="48.75" customHeight="1" x14ac:dyDescent="0.35">
      <c r="A221" s="278"/>
      <c r="B221" s="615" t="s">
        <v>130</v>
      </c>
      <c r="C221" s="629"/>
      <c r="D221" s="615" t="s">
        <v>115</v>
      </c>
      <c r="E221" s="616"/>
      <c r="F221" s="616"/>
      <c r="G221" s="615" t="s">
        <v>352</v>
      </c>
      <c r="H221" s="616"/>
      <c r="I221" s="615" t="s">
        <v>353</v>
      </c>
      <c r="J221" s="629"/>
      <c r="K221" s="114" t="s">
        <v>849</v>
      </c>
      <c r="L221" s="103" t="s">
        <v>536</v>
      </c>
      <c r="M221" s="178" t="s">
        <v>596</v>
      </c>
    </row>
    <row r="222" spans="1:13" ht="18.649999999999999" customHeight="1" x14ac:dyDescent="0.35">
      <c r="A222" s="261" cm="1">
        <f t="array" ref="A222:A226">ROW()-ROW(A222:A226)-1</f>
        <v>-1</v>
      </c>
      <c r="B222" s="833"/>
      <c r="C222" s="834"/>
      <c r="D222" s="947"/>
      <c r="E222" s="948"/>
      <c r="F222" s="949"/>
      <c r="G222" s="947"/>
      <c r="H222" s="949"/>
      <c r="I222" s="859"/>
      <c r="J222" s="861"/>
      <c r="K222" s="49"/>
      <c r="L222" s="49"/>
      <c r="M222" s="288"/>
    </row>
    <row r="223" spans="1:13" ht="18.649999999999999" customHeight="1" x14ac:dyDescent="0.35">
      <c r="A223" s="261">
        <v>-2</v>
      </c>
      <c r="B223" s="833"/>
      <c r="C223" s="834"/>
      <c r="D223" s="947"/>
      <c r="E223" s="948"/>
      <c r="F223" s="949"/>
      <c r="G223" s="947"/>
      <c r="H223" s="949"/>
      <c r="I223" s="859"/>
      <c r="J223" s="861"/>
      <c r="K223" s="49"/>
      <c r="L223" s="49"/>
      <c r="M223" s="288"/>
    </row>
    <row r="224" spans="1:13" ht="18.649999999999999" customHeight="1" x14ac:dyDescent="0.35">
      <c r="A224" s="261">
        <v>-3</v>
      </c>
      <c r="B224" s="833"/>
      <c r="C224" s="834"/>
      <c r="D224" s="947"/>
      <c r="E224" s="948"/>
      <c r="F224" s="949"/>
      <c r="G224" s="947"/>
      <c r="H224" s="949"/>
      <c r="I224" s="859"/>
      <c r="J224" s="861"/>
      <c r="K224" s="49"/>
      <c r="L224" s="49"/>
      <c r="M224" s="288"/>
    </row>
    <row r="225" spans="1:13" ht="18.649999999999999" customHeight="1" x14ac:dyDescent="0.35">
      <c r="A225" s="261">
        <v>-4</v>
      </c>
      <c r="B225" s="833"/>
      <c r="C225" s="834"/>
      <c r="D225" s="947"/>
      <c r="E225" s="948"/>
      <c r="F225" s="949"/>
      <c r="G225" s="947"/>
      <c r="H225" s="949"/>
      <c r="I225" s="859"/>
      <c r="J225" s="861"/>
      <c r="K225" s="49"/>
      <c r="L225" s="49"/>
      <c r="M225" s="288"/>
    </row>
    <row r="226" spans="1:13" ht="18.649999999999999" customHeight="1" x14ac:dyDescent="0.35">
      <c r="A226" s="261">
        <v>-5</v>
      </c>
      <c r="B226" s="833"/>
      <c r="C226" s="834"/>
      <c r="D226" s="947"/>
      <c r="E226" s="948"/>
      <c r="F226" s="949"/>
      <c r="G226" s="947"/>
      <c r="H226" s="949"/>
      <c r="I226" s="859"/>
      <c r="J226" s="861"/>
      <c r="K226" s="49"/>
      <c r="L226" s="49"/>
      <c r="M226" s="288"/>
    </row>
    <row r="227" spans="1:13" ht="7.4" customHeight="1" x14ac:dyDescent="0.35">
      <c r="A227" s="855"/>
      <c r="B227" s="855"/>
      <c r="C227" s="855"/>
      <c r="D227" s="855"/>
      <c r="E227" s="855"/>
      <c r="F227" s="855"/>
      <c r="G227" s="855"/>
      <c r="H227" s="855"/>
      <c r="I227" s="855"/>
      <c r="J227" s="855"/>
      <c r="K227" s="855"/>
      <c r="L227" s="855"/>
      <c r="M227" s="855"/>
    </row>
    <row r="228" spans="1:13" ht="2.15" customHeight="1" x14ac:dyDescent="0.35">
      <c r="A228" s="856"/>
      <c r="B228" s="856"/>
      <c r="C228" s="856"/>
      <c r="D228" s="856"/>
      <c r="E228" s="856"/>
      <c r="F228" s="856"/>
      <c r="G228" s="856"/>
      <c r="H228" s="856"/>
      <c r="I228" s="856"/>
      <c r="J228" s="856"/>
      <c r="K228" s="856"/>
      <c r="L228" s="856"/>
      <c r="M228" s="856"/>
    </row>
    <row r="229" spans="1:13" ht="26.15" customHeight="1" x14ac:dyDescent="0.35">
      <c r="A229" s="625" t="s">
        <v>205</v>
      </c>
      <c r="B229" s="625"/>
      <c r="C229" s="625"/>
      <c r="D229" s="625"/>
      <c r="E229" s="625"/>
      <c r="F229" s="625"/>
      <c r="G229" s="625"/>
      <c r="H229" s="625"/>
      <c r="I229" s="625"/>
      <c r="J229" s="625"/>
      <c r="K229" s="625"/>
      <c r="L229" s="625"/>
      <c r="M229" s="625"/>
    </row>
    <row r="230" spans="1:13" ht="27.65" customHeight="1" x14ac:dyDescent="0.35">
      <c r="A230" s="30"/>
      <c r="B230" s="611" t="s">
        <v>638</v>
      </c>
      <c r="C230" s="613"/>
      <c r="D230" s="611" t="s">
        <v>115</v>
      </c>
      <c r="E230" s="612"/>
      <c r="F230" s="612"/>
      <c r="G230" s="612"/>
      <c r="H230" s="613"/>
      <c r="I230" s="611" t="s">
        <v>301</v>
      </c>
      <c r="J230" s="613"/>
      <c r="K230" s="103" t="s">
        <v>302</v>
      </c>
      <c r="L230" s="611" t="s">
        <v>76</v>
      </c>
      <c r="M230" s="613"/>
    </row>
    <row r="231" spans="1:13" ht="18.649999999999999" customHeight="1" x14ac:dyDescent="0.35">
      <c r="A231" s="261" cm="1">
        <f t="array" ref="A231:A235">ROW()-ROW(A231:A235)-1</f>
        <v>-1</v>
      </c>
      <c r="B231" s="848"/>
      <c r="C231" s="850"/>
      <c r="D231" s="848"/>
      <c r="E231" s="849"/>
      <c r="F231" s="849"/>
      <c r="G231" s="849"/>
      <c r="H231" s="850"/>
      <c r="I231" s="848"/>
      <c r="J231" s="850"/>
      <c r="K231" s="41"/>
      <c r="L231" s="848"/>
      <c r="M231" s="850"/>
    </row>
    <row r="232" spans="1:13" ht="18.649999999999999" customHeight="1" x14ac:dyDescent="0.35">
      <c r="A232" s="261">
        <v>-2</v>
      </c>
      <c r="B232" s="848"/>
      <c r="C232" s="850"/>
      <c r="D232" s="848"/>
      <c r="E232" s="849"/>
      <c r="F232" s="849"/>
      <c r="G232" s="849"/>
      <c r="H232" s="850"/>
      <c r="I232" s="848"/>
      <c r="J232" s="850"/>
      <c r="K232" s="41"/>
      <c r="L232" s="848"/>
      <c r="M232" s="850"/>
    </row>
    <row r="233" spans="1:13" ht="18.649999999999999" customHeight="1" x14ac:dyDescent="0.35">
      <c r="A233" s="261">
        <v>-3</v>
      </c>
      <c r="B233" s="848"/>
      <c r="C233" s="850"/>
      <c r="D233" s="848"/>
      <c r="E233" s="849"/>
      <c r="F233" s="849"/>
      <c r="G233" s="849"/>
      <c r="H233" s="850"/>
      <c r="I233" s="848"/>
      <c r="J233" s="850"/>
      <c r="K233" s="41"/>
      <c r="L233" s="848"/>
      <c r="M233" s="850"/>
    </row>
    <row r="234" spans="1:13" ht="18.649999999999999" customHeight="1" x14ac:dyDescent="0.35">
      <c r="A234" s="261">
        <v>-4</v>
      </c>
      <c r="B234" s="848"/>
      <c r="C234" s="850"/>
      <c r="D234" s="848"/>
      <c r="E234" s="849"/>
      <c r="F234" s="849"/>
      <c r="G234" s="849"/>
      <c r="H234" s="850"/>
      <c r="I234" s="848"/>
      <c r="J234" s="850"/>
      <c r="K234" s="41"/>
      <c r="L234" s="848"/>
      <c r="M234" s="850"/>
    </row>
    <row r="235" spans="1:13" ht="18.649999999999999" customHeight="1" x14ac:dyDescent="0.35">
      <c r="A235" s="261">
        <v>-5</v>
      </c>
      <c r="B235" s="848"/>
      <c r="C235" s="850"/>
      <c r="D235" s="848"/>
      <c r="E235" s="849"/>
      <c r="F235" s="849"/>
      <c r="G235" s="849"/>
      <c r="H235" s="850"/>
      <c r="I235" s="848"/>
      <c r="J235" s="850"/>
      <c r="K235" s="41"/>
      <c r="L235" s="848"/>
      <c r="M235" s="850"/>
    </row>
    <row r="236" spans="1:13" ht="7.4" customHeight="1" x14ac:dyDescent="0.35">
      <c r="A236" s="855"/>
      <c r="B236" s="855"/>
      <c r="C236" s="855"/>
      <c r="D236" s="855"/>
      <c r="E236" s="855"/>
      <c r="F236" s="855"/>
      <c r="G236" s="855"/>
      <c r="H236" s="855"/>
      <c r="I236" s="855"/>
      <c r="J236" s="855"/>
      <c r="K236" s="855"/>
      <c r="L236" s="855"/>
      <c r="M236" s="855"/>
    </row>
    <row r="237" spans="1:13" ht="5.15" customHeight="1" x14ac:dyDescent="0.35">
      <c r="A237" s="856"/>
      <c r="B237" s="856"/>
      <c r="C237" s="856"/>
      <c r="D237" s="856"/>
      <c r="E237" s="856"/>
      <c r="F237" s="856"/>
      <c r="G237" s="856"/>
      <c r="H237" s="856"/>
      <c r="I237" s="856"/>
      <c r="J237" s="856"/>
      <c r="K237" s="856"/>
      <c r="L237" s="856"/>
      <c r="M237" s="856"/>
    </row>
    <row r="238" spans="1:13" ht="26.15" customHeight="1" x14ac:dyDescent="0.35">
      <c r="A238" s="625" t="s">
        <v>685</v>
      </c>
      <c r="B238" s="625"/>
      <c r="C238" s="625"/>
      <c r="D238" s="625"/>
      <c r="E238" s="625"/>
      <c r="F238" s="625"/>
      <c r="G238" s="625"/>
      <c r="H238" s="625"/>
      <c r="I238" s="625"/>
      <c r="J238" s="625"/>
      <c r="K238" s="625"/>
      <c r="L238" s="625"/>
      <c r="M238" s="625"/>
    </row>
    <row r="239" spans="1:13" ht="30" customHeight="1" x14ac:dyDescent="0.35">
      <c r="A239" s="30"/>
      <c r="B239" s="100" t="s">
        <v>638</v>
      </c>
      <c r="C239" s="114" t="s">
        <v>116</v>
      </c>
      <c r="D239" s="615" t="s">
        <v>198</v>
      </c>
      <c r="E239" s="629"/>
      <c r="F239" s="100" t="s">
        <v>117</v>
      </c>
      <c r="G239" s="611" t="s">
        <v>118</v>
      </c>
      <c r="H239" s="613"/>
      <c r="I239" s="615" t="s">
        <v>303</v>
      </c>
      <c r="J239" s="616"/>
      <c r="K239" s="629"/>
      <c r="L239" s="611" t="s">
        <v>119</v>
      </c>
      <c r="M239" s="613"/>
    </row>
    <row r="240" spans="1:13" ht="18.649999999999999" customHeight="1" x14ac:dyDescent="0.35">
      <c r="A240" s="261" cm="1">
        <f t="array" ref="A240:A244">ROW()-ROW(A240:A244)-1</f>
        <v>-1</v>
      </c>
      <c r="B240" s="41"/>
      <c r="C240" s="41"/>
      <c r="D240" s="848"/>
      <c r="E240" s="850"/>
      <c r="F240" s="41"/>
      <c r="G240" s="848"/>
      <c r="H240" s="850"/>
      <c r="I240" s="848"/>
      <c r="J240" s="849"/>
      <c r="K240" s="850"/>
      <c r="L240" s="848"/>
      <c r="M240" s="850"/>
    </row>
    <row r="241" spans="1:13" ht="18.649999999999999" customHeight="1" x14ac:dyDescent="0.35">
      <c r="A241" s="261">
        <v>-2</v>
      </c>
      <c r="B241" s="41"/>
      <c r="C241" s="41"/>
      <c r="D241" s="848"/>
      <c r="E241" s="850"/>
      <c r="F241" s="41"/>
      <c r="G241" s="848"/>
      <c r="H241" s="850"/>
      <c r="I241" s="848"/>
      <c r="J241" s="849"/>
      <c r="K241" s="850"/>
      <c r="L241" s="848"/>
      <c r="M241" s="850"/>
    </row>
    <row r="242" spans="1:13" ht="18.649999999999999" customHeight="1" x14ac:dyDescent="0.35">
      <c r="A242" s="261">
        <v>-3</v>
      </c>
      <c r="B242" s="41"/>
      <c r="C242" s="41"/>
      <c r="D242" s="848"/>
      <c r="E242" s="850"/>
      <c r="F242" s="41"/>
      <c r="G242" s="848"/>
      <c r="H242" s="850"/>
      <c r="I242" s="848"/>
      <c r="J242" s="849"/>
      <c r="K242" s="850"/>
      <c r="L242" s="848"/>
      <c r="M242" s="850"/>
    </row>
    <row r="243" spans="1:13" ht="18.649999999999999" customHeight="1" x14ac:dyDescent="0.35">
      <c r="A243" s="261">
        <v>-4</v>
      </c>
      <c r="B243" s="41"/>
      <c r="C243" s="41"/>
      <c r="D243" s="848"/>
      <c r="E243" s="850"/>
      <c r="F243" s="41"/>
      <c r="G243" s="848"/>
      <c r="H243" s="850"/>
      <c r="I243" s="848"/>
      <c r="J243" s="849"/>
      <c r="K243" s="850"/>
      <c r="L243" s="848"/>
      <c r="M243" s="850"/>
    </row>
    <row r="244" spans="1:13" ht="18.649999999999999" customHeight="1" x14ac:dyDescent="0.35">
      <c r="A244" s="261">
        <v>-5</v>
      </c>
      <c r="B244" s="41"/>
      <c r="C244" s="41"/>
      <c r="D244" s="848"/>
      <c r="E244" s="850"/>
      <c r="F244" s="41"/>
      <c r="G244" s="848"/>
      <c r="H244" s="850"/>
      <c r="I244" s="848"/>
      <c r="J244" s="849"/>
      <c r="K244" s="850"/>
      <c r="L244" s="848"/>
      <c r="M244" s="850"/>
    </row>
    <row r="245" spans="1:13" ht="7.4" customHeight="1" x14ac:dyDescent="0.35">
      <c r="A245" s="855"/>
      <c r="B245" s="855"/>
      <c r="C245" s="855"/>
      <c r="D245" s="855"/>
      <c r="E245" s="855"/>
      <c r="F245" s="855"/>
      <c r="G245" s="855"/>
      <c r="H245" s="855"/>
      <c r="I245" s="855"/>
      <c r="J245" s="855"/>
      <c r="K245" s="855"/>
      <c r="L245" s="855"/>
      <c r="M245" s="855"/>
    </row>
    <row r="246" spans="1:13" ht="5.5" customHeight="1" x14ac:dyDescent="0.35">
      <c r="A246" s="856"/>
      <c r="B246" s="856"/>
      <c r="C246" s="856"/>
      <c r="D246" s="856"/>
      <c r="E246" s="856"/>
      <c r="F246" s="856"/>
      <c r="G246" s="856"/>
      <c r="H246" s="856"/>
      <c r="I246" s="856"/>
      <c r="J246" s="856"/>
      <c r="K246" s="856"/>
      <c r="L246" s="856"/>
      <c r="M246" s="856"/>
    </row>
    <row r="247" spans="1:13" ht="26.15" customHeight="1" x14ac:dyDescent="0.35">
      <c r="A247" s="625" t="s">
        <v>509</v>
      </c>
      <c r="B247" s="625"/>
      <c r="C247" s="625"/>
      <c r="D247" s="625"/>
      <c r="E247" s="625"/>
      <c r="F247" s="625"/>
      <c r="G247" s="625"/>
      <c r="H247" s="625"/>
      <c r="I247" s="625"/>
      <c r="J247" s="625"/>
      <c r="K247" s="625"/>
      <c r="L247" s="625"/>
      <c r="M247" s="625"/>
    </row>
    <row r="248" spans="1:13" ht="27" customHeight="1" x14ac:dyDescent="0.35">
      <c r="A248" s="30"/>
      <c r="B248" s="611" t="s">
        <v>113</v>
      </c>
      <c r="C248" s="612"/>
      <c r="D248" s="613"/>
      <c r="E248" s="611" t="s">
        <v>120</v>
      </c>
      <c r="F248" s="612"/>
      <c r="G248" s="612"/>
      <c r="H248" s="613"/>
      <c r="I248" s="611" t="s">
        <v>78</v>
      </c>
      <c r="J248" s="612"/>
      <c r="K248" s="612"/>
      <c r="L248" s="612"/>
      <c r="M248" s="613"/>
    </row>
    <row r="249" spans="1:13" ht="18.649999999999999" customHeight="1" x14ac:dyDescent="0.35">
      <c r="A249" s="261" cm="1">
        <f t="array" ref="A249:A253">ROW()-ROW(A249:A253)-1</f>
        <v>-1</v>
      </c>
      <c r="B249" s="848"/>
      <c r="C249" s="849"/>
      <c r="D249" s="850"/>
      <c r="E249" s="848"/>
      <c r="F249" s="849"/>
      <c r="G249" s="849"/>
      <c r="H249" s="850"/>
      <c r="I249" s="848"/>
      <c r="J249" s="849"/>
      <c r="K249" s="849"/>
      <c r="L249" s="849"/>
      <c r="M249" s="850"/>
    </row>
    <row r="250" spans="1:13" ht="18.649999999999999" customHeight="1" x14ac:dyDescent="0.35">
      <c r="A250" s="261">
        <v>-2</v>
      </c>
      <c r="B250" s="848"/>
      <c r="C250" s="849"/>
      <c r="D250" s="850"/>
      <c r="E250" s="848"/>
      <c r="F250" s="849"/>
      <c r="G250" s="849"/>
      <c r="H250" s="850"/>
      <c r="I250" s="848"/>
      <c r="J250" s="849"/>
      <c r="K250" s="849"/>
      <c r="L250" s="849"/>
      <c r="M250" s="850"/>
    </row>
    <row r="251" spans="1:13" ht="18.649999999999999" customHeight="1" x14ac:dyDescent="0.35">
      <c r="A251" s="261">
        <v>-3</v>
      </c>
      <c r="B251" s="848"/>
      <c r="C251" s="849"/>
      <c r="D251" s="850"/>
      <c r="E251" s="848"/>
      <c r="F251" s="849"/>
      <c r="G251" s="849"/>
      <c r="H251" s="850"/>
      <c r="I251" s="848"/>
      <c r="J251" s="849"/>
      <c r="K251" s="849"/>
      <c r="L251" s="849"/>
      <c r="M251" s="850"/>
    </row>
    <row r="252" spans="1:13" ht="18.649999999999999" customHeight="1" x14ac:dyDescent="0.35">
      <c r="A252" s="261">
        <v>-4</v>
      </c>
      <c r="B252" s="848"/>
      <c r="C252" s="849"/>
      <c r="D252" s="850"/>
      <c r="E252" s="848"/>
      <c r="F252" s="849"/>
      <c r="G252" s="849"/>
      <c r="H252" s="850"/>
      <c r="I252" s="848"/>
      <c r="J252" s="849"/>
      <c r="K252" s="849"/>
      <c r="L252" s="849"/>
      <c r="M252" s="850"/>
    </row>
    <row r="253" spans="1:13" ht="18.649999999999999" customHeight="1" x14ac:dyDescent="0.35">
      <c r="A253" s="261">
        <v>-5</v>
      </c>
      <c r="B253" s="848"/>
      <c r="C253" s="849"/>
      <c r="D253" s="850"/>
      <c r="E253" s="848"/>
      <c r="F253" s="849"/>
      <c r="G253" s="849"/>
      <c r="H253" s="850"/>
      <c r="I253" s="848"/>
      <c r="J253" s="849"/>
      <c r="K253" s="849"/>
      <c r="L253" s="849"/>
      <c r="M253" s="850"/>
    </row>
    <row r="254" spans="1:13" ht="7.4" customHeight="1" x14ac:dyDescent="0.35">
      <c r="A254" s="855"/>
      <c r="B254" s="855"/>
      <c r="C254" s="855"/>
      <c r="D254" s="855"/>
      <c r="E254" s="855"/>
      <c r="F254" s="855"/>
      <c r="G254" s="855"/>
      <c r="H254" s="855"/>
      <c r="I254" s="855"/>
      <c r="J254" s="855"/>
      <c r="K254" s="855"/>
      <c r="L254" s="855"/>
      <c r="M254" s="855"/>
    </row>
    <row r="255" spans="1:13" ht="7.4" customHeight="1" x14ac:dyDescent="0.35">
      <c r="A255" s="856"/>
      <c r="B255" s="856"/>
      <c r="C255" s="856"/>
      <c r="D255" s="856"/>
      <c r="E255" s="856"/>
      <c r="F255" s="856"/>
      <c r="G255" s="856"/>
      <c r="H255" s="856"/>
      <c r="I255" s="856"/>
      <c r="J255" s="856"/>
      <c r="K255" s="856"/>
      <c r="L255" s="856"/>
      <c r="M255" s="856"/>
    </row>
    <row r="256" spans="1:13" ht="26.15" customHeight="1" x14ac:dyDescent="0.35">
      <c r="A256" s="625" t="s">
        <v>612</v>
      </c>
      <c r="B256" s="625"/>
      <c r="C256" s="625"/>
      <c r="D256" s="625"/>
      <c r="E256" s="625"/>
      <c r="F256" s="625"/>
      <c r="G256" s="625"/>
      <c r="H256" s="625"/>
      <c r="I256" s="625"/>
      <c r="J256" s="625"/>
      <c r="K256" s="625"/>
      <c r="L256" s="625"/>
      <c r="M256" s="625"/>
    </row>
    <row r="257" spans="1:13" ht="24" customHeight="1" x14ac:dyDescent="0.35">
      <c r="A257" s="39"/>
      <c r="B257" s="178" t="s">
        <v>850</v>
      </c>
      <c r="C257" s="615" t="s">
        <v>637</v>
      </c>
      <c r="D257" s="616"/>
      <c r="E257" s="616"/>
      <c r="F257" s="616"/>
      <c r="G257" s="629"/>
      <c r="H257" s="615" t="s">
        <v>354</v>
      </c>
      <c r="I257" s="629"/>
      <c r="J257" s="615" t="s">
        <v>517</v>
      </c>
      <c r="K257" s="616"/>
      <c r="L257" s="629"/>
      <c r="M257" s="114" t="s">
        <v>539</v>
      </c>
    </row>
    <row r="258" spans="1:13" ht="18.649999999999999" customHeight="1" x14ac:dyDescent="0.35">
      <c r="A258" s="261" cm="1">
        <f t="array" ref="A258:A262">ROW()-ROW(A258:A262)-1</f>
        <v>-1</v>
      </c>
      <c r="B258" s="48"/>
      <c r="C258" s="859"/>
      <c r="D258" s="860"/>
      <c r="E258" s="860"/>
      <c r="F258" s="860"/>
      <c r="G258" s="861"/>
      <c r="H258" s="1039"/>
      <c r="I258" s="1039"/>
      <c r="J258" s="875"/>
      <c r="K258" s="875"/>
      <c r="L258" s="875"/>
      <c r="M258" s="42"/>
    </row>
    <row r="259" spans="1:13" ht="18.649999999999999" customHeight="1" x14ac:dyDescent="0.35">
      <c r="A259" s="261">
        <v>-2</v>
      </c>
      <c r="B259" s="48"/>
      <c r="C259" s="859"/>
      <c r="D259" s="860"/>
      <c r="E259" s="860"/>
      <c r="F259" s="860"/>
      <c r="G259" s="861"/>
      <c r="H259" s="1039"/>
      <c r="I259" s="1039"/>
      <c r="J259" s="875"/>
      <c r="K259" s="875"/>
      <c r="L259" s="875"/>
      <c r="M259" s="42"/>
    </row>
    <row r="260" spans="1:13" ht="18.649999999999999" customHeight="1" x14ac:dyDescent="0.35">
      <c r="A260" s="261">
        <v>-3</v>
      </c>
      <c r="B260" s="48"/>
      <c r="C260" s="859"/>
      <c r="D260" s="860"/>
      <c r="E260" s="860"/>
      <c r="F260" s="860"/>
      <c r="G260" s="861"/>
      <c r="H260" s="1039"/>
      <c r="I260" s="1039"/>
      <c r="J260" s="875"/>
      <c r="K260" s="875"/>
      <c r="L260" s="875"/>
      <c r="M260" s="42"/>
    </row>
    <row r="261" spans="1:13" ht="18.649999999999999" customHeight="1" x14ac:dyDescent="0.35">
      <c r="A261" s="261">
        <v>-4</v>
      </c>
      <c r="B261" s="48"/>
      <c r="C261" s="859"/>
      <c r="D261" s="860"/>
      <c r="E261" s="860"/>
      <c r="F261" s="860"/>
      <c r="G261" s="861"/>
      <c r="H261" s="1039"/>
      <c r="I261" s="1039"/>
      <c r="J261" s="875"/>
      <c r="K261" s="875"/>
      <c r="L261" s="875"/>
      <c r="M261" s="42"/>
    </row>
    <row r="262" spans="1:13" ht="18.649999999999999" customHeight="1" x14ac:dyDescent="0.35">
      <c r="A262" s="261">
        <v>-5</v>
      </c>
      <c r="B262" s="48"/>
      <c r="C262" s="859"/>
      <c r="D262" s="860"/>
      <c r="E262" s="860"/>
      <c r="F262" s="860"/>
      <c r="G262" s="861"/>
      <c r="H262" s="1039"/>
      <c r="I262" s="1039"/>
      <c r="J262" s="875"/>
      <c r="K262" s="875"/>
      <c r="L262" s="875"/>
      <c r="M262" s="42"/>
    </row>
    <row r="264" spans="1:13" x14ac:dyDescent="0.35">
      <c r="A264" s="1" t="s">
        <v>865</v>
      </c>
    </row>
    <row r="265" spans="1:13" x14ac:dyDescent="0.35">
      <c r="A265" s="1"/>
    </row>
    <row r="266" spans="1:13" ht="15" thickBot="1" x14ac:dyDescent="0.4">
      <c r="A266" s="196" t="s">
        <v>876</v>
      </c>
    </row>
    <row r="267" spans="1:13" x14ac:dyDescent="0.35">
      <c r="A267" s="553" t="s">
        <v>875</v>
      </c>
      <c r="B267" s="554"/>
      <c r="C267" s="554"/>
      <c r="D267" s="554"/>
      <c r="E267" s="554"/>
      <c r="F267" s="554"/>
      <c r="G267" s="555"/>
      <c r="H267" s="565"/>
      <c r="I267" s="920"/>
      <c r="J267" s="920"/>
      <c r="K267" s="566"/>
    </row>
    <row r="268" spans="1:13" x14ac:dyDescent="0.35">
      <c r="A268" s="556" t="s">
        <v>864</v>
      </c>
      <c r="B268" s="557"/>
      <c r="C268" s="557"/>
      <c r="D268" s="557"/>
      <c r="E268" s="557"/>
      <c r="F268" s="557"/>
      <c r="G268" s="558"/>
      <c r="H268" s="567"/>
      <c r="I268" s="923"/>
      <c r="J268" s="923"/>
      <c r="K268" s="568"/>
    </row>
    <row r="269" spans="1:13" ht="14.5" customHeight="1" x14ac:dyDescent="0.35">
      <c r="A269" s="556" t="s">
        <v>877</v>
      </c>
      <c r="B269" s="557"/>
      <c r="C269" s="557"/>
      <c r="D269" s="557"/>
      <c r="E269" s="557"/>
      <c r="F269" s="557"/>
      <c r="G269" s="558"/>
      <c r="H269" s="567"/>
      <c r="I269" s="923"/>
      <c r="J269" s="923"/>
      <c r="K269" s="568"/>
    </row>
    <row r="270" spans="1:13" x14ac:dyDescent="0.35">
      <c r="A270" s="556" t="s">
        <v>887</v>
      </c>
      <c r="B270" s="557"/>
      <c r="C270" s="557"/>
      <c r="D270" s="557"/>
      <c r="E270" s="557"/>
      <c r="F270" s="557"/>
      <c r="G270" s="558"/>
      <c r="H270" s="587"/>
      <c r="I270" s="921"/>
      <c r="J270" s="921"/>
      <c r="K270" s="588"/>
    </row>
    <row r="271" spans="1:13" ht="37.5" customHeight="1" x14ac:dyDescent="0.35">
      <c r="A271" s="580" t="s">
        <v>870</v>
      </c>
      <c r="B271" s="581"/>
      <c r="C271" s="581"/>
      <c r="D271" s="581"/>
      <c r="E271" s="581"/>
      <c r="F271" s="581"/>
      <c r="G271" s="582"/>
      <c r="H271" s="589"/>
      <c r="I271" s="922"/>
      <c r="J271" s="922"/>
      <c r="K271" s="590"/>
    </row>
    <row r="272" spans="1:13" x14ac:dyDescent="0.35">
      <c r="A272" s="338"/>
      <c r="B272" s="338"/>
      <c r="C272" s="338"/>
      <c r="D272" s="339"/>
    </row>
    <row r="273" spans="1:11" ht="15" thickBot="1" x14ac:dyDescent="0.4">
      <c r="A273" s="196" t="s">
        <v>878</v>
      </c>
    </row>
    <row r="274" spans="1:11" x14ac:dyDescent="0.35">
      <c r="A274" s="553" t="s">
        <v>875</v>
      </c>
      <c r="B274" s="554"/>
      <c r="C274" s="554"/>
      <c r="D274" s="554"/>
      <c r="E274" s="554"/>
      <c r="F274" s="554"/>
      <c r="G274" s="555"/>
      <c r="H274" s="565"/>
      <c r="I274" s="920"/>
      <c r="J274" s="920"/>
      <c r="K274" s="566"/>
    </row>
    <row r="275" spans="1:11" x14ac:dyDescent="0.35">
      <c r="A275" s="556" t="s">
        <v>874</v>
      </c>
      <c r="B275" s="557"/>
      <c r="C275" s="557"/>
      <c r="D275" s="557"/>
      <c r="E275" s="557"/>
      <c r="F275" s="557"/>
      <c r="G275" s="558"/>
      <c r="H275" s="567"/>
      <c r="I275" s="923"/>
      <c r="J275" s="923"/>
      <c r="K275" s="568"/>
    </row>
    <row r="276" spans="1:11" x14ac:dyDescent="0.35">
      <c r="A276" s="556" t="s">
        <v>887</v>
      </c>
      <c r="B276" s="557"/>
      <c r="C276" s="557"/>
      <c r="D276" s="557"/>
      <c r="E276" s="557"/>
      <c r="F276" s="557"/>
      <c r="G276" s="558"/>
      <c r="H276" s="567"/>
      <c r="I276" s="923"/>
      <c r="J276" s="923"/>
      <c r="K276" s="568"/>
    </row>
    <row r="277" spans="1:11" ht="37.5" customHeight="1" x14ac:dyDescent="0.35">
      <c r="A277" s="580" t="s">
        <v>870</v>
      </c>
      <c r="B277" s="581"/>
      <c r="C277" s="581"/>
      <c r="D277" s="581"/>
      <c r="E277" s="581"/>
      <c r="F277" s="581"/>
      <c r="G277" s="582"/>
      <c r="H277" s="589"/>
      <c r="I277" s="922"/>
      <c r="J277" s="922"/>
      <c r="K277" s="590"/>
    </row>
  </sheetData>
  <sheetProtection password="E9A8" sheet="1" formatColumns="0" formatRows="0" insertRows="0" selectLockedCells="1"/>
  <mergeCells count="680">
    <mergeCell ref="A1:M1"/>
    <mergeCell ref="A2:F2"/>
    <mergeCell ref="G2:M2"/>
    <mergeCell ref="A3:M3"/>
    <mergeCell ref="A4:M4"/>
    <mergeCell ref="A5:G5"/>
    <mergeCell ref="H5:J5"/>
    <mergeCell ref="K5:L5"/>
    <mergeCell ref="M5:M6"/>
    <mergeCell ref="A6:G6"/>
    <mergeCell ref="H6:J6"/>
    <mergeCell ref="K6:L6"/>
    <mergeCell ref="A7:G7"/>
    <mergeCell ref="H7:J7"/>
    <mergeCell ref="K7:L7"/>
    <mergeCell ref="M7:M8"/>
    <mergeCell ref="A8:G8"/>
    <mergeCell ref="H8:J8"/>
    <mergeCell ref="K8:L8"/>
    <mergeCell ref="B12:C12"/>
    <mergeCell ref="E12:G12"/>
    <mergeCell ref="H12:K12"/>
    <mergeCell ref="L12:M12"/>
    <mergeCell ref="B13:C13"/>
    <mergeCell ref="E13:G13"/>
    <mergeCell ref="H13:K13"/>
    <mergeCell ref="L13:M13"/>
    <mergeCell ref="A9:I9"/>
    <mergeCell ref="J9:L9"/>
    <mergeCell ref="A10:M10"/>
    <mergeCell ref="B11:C11"/>
    <mergeCell ref="E11:G11"/>
    <mergeCell ref="H11:K11"/>
    <mergeCell ref="L11:M11"/>
    <mergeCell ref="B16:C16"/>
    <mergeCell ref="E16:G16"/>
    <mergeCell ref="H16:K16"/>
    <mergeCell ref="L16:M16"/>
    <mergeCell ref="A17:M17"/>
    <mergeCell ref="A18:M18"/>
    <mergeCell ref="B14:C14"/>
    <mergeCell ref="E14:G14"/>
    <mergeCell ref="H14:K14"/>
    <mergeCell ref="L14:M14"/>
    <mergeCell ref="B15:C15"/>
    <mergeCell ref="E15:G15"/>
    <mergeCell ref="H15:K15"/>
    <mergeCell ref="L15:M15"/>
    <mergeCell ref="B22:C22"/>
    <mergeCell ref="D22:G22"/>
    <mergeCell ref="H22:K22"/>
    <mergeCell ref="L22:M22"/>
    <mergeCell ref="B23:C23"/>
    <mergeCell ref="D23:G23"/>
    <mergeCell ref="H23:K23"/>
    <mergeCell ref="L23:M23"/>
    <mergeCell ref="A19:M19"/>
    <mergeCell ref="B20:C20"/>
    <mergeCell ref="D20:G20"/>
    <mergeCell ref="H20:K20"/>
    <mergeCell ref="L20:M20"/>
    <mergeCell ref="B21:C21"/>
    <mergeCell ref="D21:G21"/>
    <mergeCell ref="H21:K21"/>
    <mergeCell ref="L21:M21"/>
    <mergeCell ref="A26:M26"/>
    <mergeCell ref="A27:M27"/>
    <mergeCell ref="A28:M28"/>
    <mergeCell ref="B29:C29"/>
    <mergeCell ref="D29:F29"/>
    <mergeCell ref="G29:J29"/>
    <mergeCell ref="K29:M29"/>
    <mergeCell ref="B24:C24"/>
    <mergeCell ref="D24:G24"/>
    <mergeCell ref="H24:K24"/>
    <mergeCell ref="L24:M24"/>
    <mergeCell ref="B25:C25"/>
    <mergeCell ref="D25:G25"/>
    <mergeCell ref="H25:K25"/>
    <mergeCell ref="L25:M25"/>
    <mergeCell ref="B30:C30"/>
    <mergeCell ref="D30:F30"/>
    <mergeCell ref="G30:J30"/>
    <mergeCell ref="K30:M34"/>
    <mergeCell ref="B31:C31"/>
    <mergeCell ref="D31:F31"/>
    <mergeCell ref="G31:J31"/>
    <mergeCell ref="B32:C32"/>
    <mergeCell ref="D32:F32"/>
    <mergeCell ref="G32:J32"/>
    <mergeCell ref="A35:M35"/>
    <mergeCell ref="A36:M36"/>
    <mergeCell ref="A37:M37"/>
    <mergeCell ref="D38:F38"/>
    <mergeCell ref="I38:K38"/>
    <mergeCell ref="L38:M38"/>
    <mergeCell ref="B33:C33"/>
    <mergeCell ref="D33:F33"/>
    <mergeCell ref="G33:J33"/>
    <mergeCell ref="B34:C34"/>
    <mergeCell ref="D34:F34"/>
    <mergeCell ref="G34:J34"/>
    <mergeCell ref="D41:F41"/>
    <mergeCell ref="I41:K41"/>
    <mergeCell ref="L41:M41"/>
    <mergeCell ref="D42:F42"/>
    <mergeCell ref="I42:K42"/>
    <mergeCell ref="L42:M42"/>
    <mergeCell ref="D39:F39"/>
    <mergeCell ref="I39:K39"/>
    <mergeCell ref="L39:M39"/>
    <mergeCell ref="D40:F40"/>
    <mergeCell ref="I40:K40"/>
    <mergeCell ref="L40:M40"/>
    <mergeCell ref="A47:A48"/>
    <mergeCell ref="B47:E48"/>
    <mergeCell ref="F47:J47"/>
    <mergeCell ref="K47:M47"/>
    <mergeCell ref="F48:H48"/>
    <mergeCell ref="I48:J48"/>
    <mergeCell ref="K48:L48"/>
    <mergeCell ref="D43:F43"/>
    <mergeCell ref="I43:K43"/>
    <mergeCell ref="L43:M43"/>
    <mergeCell ref="A44:M44"/>
    <mergeCell ref="A45:M45"/>
    <mergeCell ref="A46:M46"/>
    <mergeCell ref="B51:E51"/>
    <mergeCell ref="F51:H51"/>
    <mergeCell ref="I51:J51"/>
    <mergeCell ref="K51:L51"/>
    <mergeCell ref="B52:E52"/>
    <mergeCell ref="F52:H52"/>
    <mergeCell ref="I52:J52"/>
    <mergeCell ref="K52:L52"/>
    <mergeCell ref="B49:E49"/>
    <mergeCell ref="F49:H49"/>
    <mergeCell ref="I49:J49"/>
    <mergeCell ref="K49:L49"/>
    <mergeCell ref="B50:E50"/>
    <mergeCell ref="F50:H50"/>
    <mergeCell ref="I50:J50"/>
    <mergeCell ref="K50:L50"/>
    <mergeCell ref="A57:D57"/>
    <mergeCell ref="E57:K57"/>
    <mergeCell ref="L57:M57"/>
    <mergeCell ref="B58:D58"/>
    <mergeCell ref="E58:K58"/>
    <mergeCell ref="L58:M58"/>
    <mergeCell ref="B53:E53"/>
    <mergeCell ref="F53:H53"/>
    <mergeCell ref="I53:J53"/>
    <mergeCell ref="K53:L53"/>
    <mergeCell ref="A54:M54"/>
    <mergeCell ref="A56:M56"/>
    <mergeCell ref="B61:D61"/>
    <mergeCell ref="E61:K61"/>
    <mergeCell ref="L61:M61"/>
    <mergeCell ref="B62:D62"/>
    <mergeCell ref="E62:K62"/>
    <mergeCell ref="L62:M62"/>
    <mergeCell ref="B59:D59"/>
    <mergeCell ref="E59:K59"/>
    <mergeCell ref="L59:M59"/>
    <mergeCell ref="B60:D60"/>
    <mergeCell ref="E60:K60"/>
    <mergeCell ref="L60:M60"/>
    <mergeCell ref="B67:C67"/>
    <mergeCell ref="D67:F67"/>
    <mergeCell ref="G67:J67"/>
    <mergeCell ref="K67:M67"/>
    <mergeCell ref="B68:C68"/>
    <mergeCell ref="D68:F68"/>
    <mergeCell ref="G68:J68"/>
    <mergeCell ref="K68:M68"/>
    <mergeCell ref="A63:M63"/>
    <mergeCell ref="A64:M64"/>
    <mergeCell ref="A65:M65"/>
    <mergeCell ref="B66:C66"/>
    <mergeCell ref="D66:F66"/>
    <mergeCell ref="G66:J66"/>
    <mergeCell ref="K66:M66"/>
    <mergeCell ref="B71:C71"/>
    <mergeCell ref="D71:F71"/>
    <mergeCell ref="G71:J71"/>
    <mergeCell ref="K71:M71"/>
    <mergeCell ref="A72:M72"/>
    <mergeCell ref="A73:M73"/>
    <mergeCell ref="B69:C69"/>
    <mergeCell ref="D69:F69"/>
    <mergeCell ref="G69:J69"/>
    <mergeCell ref="K69:M69"/>
    <mergeCell ref="B70:C70"/>
    <mergeCell ref="D70:F70"/>
    <mergeCell ref="G70:J70"/>
    <mergeCell ref="K70:M70"/>
    <mergeCell ref="B77:C77"/>
    <mergeCell ref="D77:E77"/>
    <mergeCell ref="G77:H77"/>
    <mergeCell ref="I77:J77"/>
    <mergeCell ref="B78:C78"/>
    <mergeCell ref="D78:E78"/>
    <mergeCell ref="G78:H78"/>
    <mergeCell ref="I78:J78"/>
    <mergeCell ref="A74:M74"/>
    <mergeCell ref="A75:A76"/>
    <mergeCell ref="B75:C76"/>
    <mergeCell ref="D75:F75"/>
    <mergeCell ref="G75:H76"/>
    <mergeCell ref="I75:J76"/>
    <mergeCell ref="K75:L75"/>
    <mergeCell ref="M75:M76"/>
    <mergeCell ref="D76:E76"/>
    <mergeCell ref="B81:C81"/>
    <mergeCell ref="D81:E81"/>
    <mergeCell ref="G81:H81"/>
    <mergeCell ref="I81:J81"/>
    <mergeCell ref="A82:M82"/>
    <mergeCell ref="A83:M83"/>
    <mergeCell ref="B79:C79"/>
    <mergeCell ref="D79:E79"/>
    <mergeCell ref="G79:H79"/>
    <mergeCell ref="I79:J79"/>
    <mergeCell ref="B80:C80"/>
    <mergeCell ref="D80:E80"/>
    <mergeCell ref="G80:H80"/>
    <mergeCell ref="I80:J80"/>
    <mergeCell ref="B87:C87"/>
    <mergeCell ref="D87:E87"/>
    <mergeCell ref="G87:H87"/>
    <mergeCell ref="I87:J87"/>
    <mergeCell ref="B88:C88"/>
    <mergeCell ref="D88:E88"/>
    <mergeCell ref="G88:H88"/>
    <mergeCell ref="I88:J88"/>
    <mergeCell ref="A84:M84"/>
    <mergeCell ref="B85:C85"/>
    <mergeCell ref="D85:E85"/>
    <mergeCell ref="G85:H85"/>
    <mergeCell ref="I85:J85"/>
    <mergeCell ref="B86:C86"/>
    <mergeCell ref="D86:E86"/>
    <mergeCell ref="G86:H86"/>
    <mergeCell ref="I86:J86"/>
    <mergeCell ref="A91:M91"/>
    <mergeCell ref="A92:M92"/>
    <mergeCell ref="A93:M93"/>
    <mergeCell ref="B94:C94"/>
    <mergeCell ref="D94:E94"/>
    <mergeCell ref="G94:H94"/>
    <mergeCell ref="I94:J94"/>
    <mergeCell ref="B89:C89"/>
    <mergeCell ref="D89:E89"/>
    <mergeCell ref="G89:H89"/>
    <mergeCell ref="I89:J89"/>
    <mergeCell ref="B90:C90"/>
    <mergeCell ref="D90:E90"/>
    <mergeCell ref="G90:H90"/>
    <mergeCell ref="I90:J90"/>
    <mergeCell ref="B97:C97"/>
    <mergeCell ref="D97:E97"/>
    <mergeCell ref="G97:H97"/>
    <mergeCell ref="I97:J97"/>
    <mergeCell ref="B98:C98"/>
    <mergeCell ref="D98:E98"/>
    <mergeCell ref="G98:H98"/>
    <mergeCell ref="I98:J98"/>
    <mergeCell ref="B95:C95"/>
    <mergeCell ref="D95:E95"/>
    <mergeCell ref="G95:H95"/>
    <mergeCell ref="I95:J95"/>
    <mergeCell ref="B96:C96"/>
    <mergeCell ref="D96:E96"/>
    <mergeCell ref="G96:H96"/>
    <mergeCell ref="I96:J96"/>
    <mergeCell ref="D104:E104"/>
    <mergeCell ref="D105:E105"/>
    <mergeCell ref="D106:E106"/>
    <mergeCell ref="D107:E107"/>
    <mergeCell ref="D108:E108"/>
    <mergeCell ref="A111:M111"/>
    <mergeCell ref="B99:C99"/>
    <mergeCell ref="D99:E99"/>
    <mergeCell ref="G99:H99"/>
    <mergeCell ref="I99:J99"/>
    <mergeCell ref="A102:M102"/>
    <mergeCell ref="D103:E103"/>
    <mergeCell ref="B123:C123"/>
    <mergeCell ref="D123:K123"/>
    <mergeCell ref="B124:C124"/>
    <mergeCell ref="D124:K124"/>
    <mergeCell ref="B125:C125"/>
    <mergeCell ref="D125:K125"/>
    <mergeCell ref="A118:M118"/>
    <mergeCell ref="A119:M119"/>
    <mergeCell ref="A120:M120"/>
    <mergeCell ref="B121:C121"/>
    <mergeCell ref="D121:K121"/>
    <mergeCell ref="B122:C122"/>
    <mergeCell ref="D122:K122"/>
    <mergeCell ref="B131:C131"/>
    <mergeCell ref="D131:F131"/>
    <mergeCell ref="G131:I131"/>
    <mergeCell ref="J131:M131"/>
    <mergeCell ref="B132:C132"/>
    <mergeCell ref="D132:F132"/>
    <mergeCell ref="G132:I132"/>
    <mergeCell ref="J132:M132"/>
    <mergeCell ref="B126:C126"/>
    <mergeCell ref="D126:K126"/>
    <mergeCell ref="A127:M127"/>
    <mergeCell ref="A128:M128"/>
    <mergeCell ref="A129:M129"/>
    <mergeCell ref="B130:C130"/>
    <mergeCell ref="D130:F130"/>
    <mergeCell ref="G130:I130"/>
    <mergeCell ref="J130:M130"/>
    <mergeCell ref="B135:C135"/>
    <mergeCell ref="D135:F135"/>
    <mergeCell ref="G135:I135"/>
    <mergeCell ref="J135:M135"/>
    <mergeCell ref="A136:M136"/>
    <mergeCell ref="A137:M137"/>
    <mergeCell ref="B133:C133"/>
    <mergeCell ref="D133:F133"/>
    <mergeCell ref="G133:I133"/>
    <mergeCell ref="J133:M133"/>
    <mergeCell ref="B134:C134"/>
    <mergeCell ref="D134:F134"/>
    <mergeCell ref="G134:I134"/>
    <mergeCell ref="J134:M134"/>
    <mergeCell ref="C142:E142"/>
    <mergeCell ref="K142:L142"/>
    <mergeCell ref="C143:E143"/>
    <mergeCell ref="K143:L143"/>
    <mergeCell ref="C144:E144"/>
    <mergeCell ref="K144:L144"/>
    <mergeCell ref="A138:M138"/>
    <mergeCell ref="C139:E139"/>
    <mergeCell ref="K139:L139"/>
    <mergeCell ref="C140:E140"/>
    <mergeCell ref="K140:L140"/>
    <mergeCell ref="C141:E141"/>
    <mergeCell ref="K141:L141"/>
    <mergeCell ref="B149:E149"/>
    <mergeCell ref="G149:J149"/>
    <mergeCell ref="K149:M149"/>
    <mergeCell ref="B150:E150"/>
    <mergeCell ref="G150:J150"/>
    <mergeCell ref="K150:M150"/>
    <mergeCell ref="A145:M145"/>
    <mergeCell ref="A146:M146"/>
    <mergeCell ref="A147:M147"/>
    <mergeCell ref="B148:E148"/>
    <mergeCell ref="G148:J148"/>
    <mergeCell ref="K148:M148"/>
    <mergeCell ref="B153:E153"/>
    <mergeCell ref="G153:J153"/>
    <mergeCell ref="K153:M153"/>
    <mergeCell ref="A154:M154"/>
    <mergeCell ref="A155:M155"/>
    <mergeCell ref="A156:M156"/>
    <mergeCell ref="B151:E151"/>
    <mergeCell ref="G151:J151"/>
    <mergeCell ref="K151:M151"/>
    <mergeCell ref="B152:E152"/>
    <mergeCell ref="G152:J152"/>
    <mergeCell ref="K152:M152"/>
    <mergeCell ref="M157:M158"/>
    <mergeCell ref="D158:E158"/>
    <mergeCell ref="F158:G158"/>
    <mergeCell ref="B159:C159"/>
    <mergeCell ref="D159:E159"/>
    <mergeCell ref="F159:G159"/>
    <mergeCell ref="H159:I159"/>
    <mergeCell ref="A157:A158"/>
    <mergeCell ref="B157:C158"/>
    <mergeCell ref="D157:G157"/>
    <mergeCell ref="H157:I158"/>
    <mergeCell ref="J157:J158"/>
    <mergeCell ref="K157:L157"/>
    <mergeCell ref="B162:C162"/>
    <mergeCell ref="D162:E162"/>
    <mergeCell ref="F162:G162"/>
    <mergeCell ref="H162:I162"/>
    <mergeCell ref="B163:C163"/>
    <mergeCell ref="D163:E163"/>
    <mergeCell ref="F163:G163"/>
    <mergeCell ref="H163:I163"/>
    <mergeCell ref="B160:C160"/>
    <mergeCell ref="D160:E160"/>
    <mergeCell ref="F160:G160"/>
    <mergeCell ref="H160:I160"/>
    <mergeCell ref="B161:C161"/>
    <mergeCell ref="D161:E161"/>
    <mergeCell ref="F161:G161"/>
    <mergeCell ref="H161:I161"/>
    <mergeCell ref="C168:F168"/>
    <mergeCell ref="H168:K168"/>
    <mergeCell ref="L168:M168"/>
    <mergeCell ref="C169:F169"/>
    <mergeCell ref="H169:K169"/>
    <mergeCell ref="L169:M169"/>
    <mergeCell ref="A164:M164"/>
    <mergeCell ref="A165:M165"/>
    <mergeCell ref="A166:M166"/>
    <mergeCell ref="C167:F167"/>
    <mergeCell ref="H167:K167"/>
    <mergeCell ref="L167:M167"/>
    <mergeCell ref="C172:F172"/>
    <mergeCell ref="H172:K172"/>
    <mergeCell ref="L172:M172"/>
    <mergeCell ref="A173:M173"/>
    <mergeCell ref="A174:M174"/>
    <mergeCell ref="A175:M175"/>
    <mergeCell ref="C170:F170"/>
    <mergeCell ref="H170:K170"/>
    <mergeCell ref="L170:M170"/>
    <mergeCell ref="C171:F171"/>
    <mergeCell ref="H171:K171"/>
    <mergeCell ref="L171:M171"/>
    <mergeCell ref="B178:E178"/>
    <mergeCell ref="F178:G178"/>
    <mergeCell ref="I178:J178"/>
    <mergeCell ref="L178:M178"/>
    <mergeCell ref="B179:E179"/>
    <mergeCell ref="F179:G179"/>
    <mergeCell ref="I179:J179"/>
    <mergeCell ref="L179:M179"/>
    <mergeCell ref="B176:E176"/>
    <mergeCell ref="F176:G176"/>
    <mergeCell ref="I176:J176"/>
    <mergeCell ref="L176:M176"/>
    <mergeCell ref="B177:E177"/>
    <mergeCell ref="F177:G177"/>
    <mergeCell ref="I177:J177"/>
    <mergeCell ref="L177:M177"/>
    <mergeCell ref="A182:M182"/>
    <mergeCell ref="A183:M183"/>
    <mergeCell ref="A184:M184"/>
    <mergeCell ref="B185:E185"/>
    <mergeCell ref="F185:H185"/>
    <mergeCell ref="I185:J185"/>
    <mergeCell ref="L185:M185"/>
    <mergeCell ref="B180:E180"/>
    <mergeCell ref="F180:G180"/>
    <mergeCell ref="I180:J180"/>
    <mergeCell ref="L180:M180"/>
    <mergeCell ref="B181:E181"/>
    <mergeCell ref="F181:G181"/>
    <mergeCell ref="I181:J181"/>
    <mergeCell ref="L181:M181"/>
    <mergeCell ref="B188:E188"/>
    <mergeCell ref="F188:H188"/>
    <mergeCell ref="I188:J188"/>
    <mergeCell ref="L188:M188"/>
    <mergeCell ref="B189:E189"/>
    <mergeCell ref="F189:H189"/>
    <mergeCell ref="I189:J189"/>
    <mergeCell ref="L189:M189"/>
    <mergeCell ref="B186:E186"/>
    <mergeCell ref="F186:H186"/>
    <mergeCell ref="I186:J186"/>
    <mergeCell ref="L186:M186"/>
    <mergeCell ref="B187:E187"/>
    <mergeCell ref="F187:H187"/>
    <mergeCell ref="I187:J187"/>
    <mergeCell ref="L187:M187"/>
    <mergeCell ref="B195:E195"/>
    <mergeCell ref="F195:G195"/>
    <mergeCell ref="H195:L195"/>
    <mergeCell ref="B196:E196"/>
    <mergeCell ref="F196:G196"/>
    <mergeCell ref="H196:L196"/>
    <mergeCell ref="B190:E190"/>
    <mergeCell ref="F190:H190"/>
    <mergeCell ref="I190:J190"/>
    <mergeCell ref="L190:M190"/>
    <mergeCell ref="A193:M193"/>
    <mergeCell ref="B194:E194"/>
    <mergeCell ref="F194:G194"/>
    <mergeCell ref="H194:L194"/>
    <mergeCell ref="B199:E199"/>
    <mergeCell ref="F199:G199"/>
    <mergeCell ref="H199:L199"/>
    <mergeCell ref="A200:M200"/>
    <mergeCell ref="A201:M201"/>
    <mergeCell ref="A202:M202"/>
    <mergeCell ref="B197:E197"/>
    <mergeCell ref="F197:G197"/>
    <mergeCell ref="H197:L197"/>
    <mergeCell ref="B198:E198"/>
    <mergeCell ref="F198:G198"/>
    <mergeCell ref="H198:L198"/>
    <mergeCell ref="B205:D205"/>
    <mergeCell ref="E205:I205"/>
    <mergeCell ref="J205:K205"/>
    <mergeCell ref="L205:M205"/>
    <mergeCell ref="B206:D206"/>
    <mergeCell ref="E206:I206"/>
    <mergeCell ref="J206:K206"/>
    <mergeCell ref="L206:M206"/>
    <mergeCell ref="B203:D203"/>
    <mergeCell ref="E203:I203"/>
    <mergeCell ref="J203:K203"/>
    <mergeCell ref="L203:M203"/>
    <mergeCell ref="B204:D204"/>
    <mergeCell ref="E204:I204"/>
    <mergeCell ref="J204:K204"/>
    <mergeCell ref="L204:M204"/>
    <mergeCell ref="A209:M209"/>
    <mergeCell ref="A210:M210"/>
    <mergeCell ref="A211:M211"/>
    <mergeCell ref="B212:C212"/>
    <mergeCell ref="D212:G212"/>
    <mergeCell ref="J212:K212"/>
    <mergeCell ref="B207:D207"/>
    <mergeCell ref="E207:I207"/>
    <mergeCell ref="J207:K207"/>
    <mergeCell ref="L207:M207"/>
    <mergeCell ref="B208:D208"/>
    <mergeCell ref="E208:I208"/>
    <mergeCell ref="J208:K208"/>
    <mergeCell ref="L208:M208"/>
    <mergeCell ref="B215:C215"/>
    <mergeCell ref="D215:G215"/>
    <mergeCell ref="J215:K215"/>
    <mergeCell ref="B216:C216"/>
    <mergeCell ref="D216:G216"/>
    <mergeCell ref="J216:K216"/>
    <mergeCell ref="B213:C213"/>
    <mergeCell ref="D213:G213"/>
    <mergeCell ref="J213:K213"/>
    <mergeCell ref="B214:C214"/>
    <mergeCell ref="D214:G214"/>
    <mergeCell ref="J214:K214"/>
    <mergeCell ref="B221:C221"/>
    <mergeCell ref="D221:F221"/>
    <mergeCell ref="G221:H221"/>
    <mergeCell ref="I221:J221"/>
    <mergeCell ref="B222:C222"/>
    <mergeCell ref="D222:F222"/>
    <mergeCell ref="G222:H222"/>
    <mergeCell ref="I222:J222"/>
    <mergeCell ref="B217:C217"/>
    <mergeCell ref="D217:G217"/>
    <mergeCell ref="J217:K217"/>
    <mergeCell ref="A218:M218"/>
    <mergeCell ref="A219:M219"/>
    <mergeCell ref="A220:M220"/>
    <mergeCell ref="B225:C225"/>
    <mergeCell ref="D225:F225"/>
    <mergeCell ref="G225:H225"/>
    <mergeCell ref="I225:J225"/>
    <mergeCell ref="B226:C226"/>
    <mergeCell ref="D226:F226"/>
    <mergeCell ref="G226:H226"/>
    <mergeCell ref="I226:J226"/>
    <mergeCell ref="B223:C223"/>
    <mergeCell ref="D223:F223"/>
    <mergeCell ref="G223:H223"/>
    <mergeCell ref="I223:J223"/>
    <mergeCell ref="B224:C224"/>
    <mergeCell ref="D224:F224"/>
    <mergeCell ref="G224:H224"/>
    <mergeCell ref="I224:J224"/>
    <mergeCell ref="B231:C231"/>
    <mergeCell ref="D231:H231"/>
    <mergeCell ref="I231:J231"/>
    <mergeCell ref="L231:M231"/>
    <mergeCell ref="B232:C232"/>
    <mergeCell ref="D232:H232"/>
    <mergeCell ref="I232:J232"/>
    <mergeCell ref="L232:M232"/>
    <mergeCell ref="A227:M227"/>
    <mergeCell ref="A228:M228"/>
    <mergeCell ref="A229:M229"/>
    <mergeCell ref="B230:C230"/>
    <mergeCell ref="D230:H230"/>
    <mergeCell ref="I230:J230"/>
    <mergeCell ref="L230:M230"/>
    <mergeCell ref="B235:C235"/>
    <mergeCell ref="D235:H235"/>
    <mergeCell ref="I235:J235"/>
    <mergeCell ref="L235:M235"/>
    <mergeCell ref="A236:M236"/>
    <mergeCell ref="A237:M237"/>
    <mergeCell ref="B233:C233"/>
    <mergeCell ref="D233:H233"/>
    <mergeCell ref="I233:J233"/>
    <mergeCell ref="L233:M233"/>
    <mergeCell ref="B234:C234"/>
    <mergeCell ref="D234:H234"/>
    <mergeCell ref="I234:J234"/>
    <mergeCell ref="L234:M234"/>
    <mergeCell ref="D241:E241"/>
    <mergeCell ref="G241:H241"/>
    <mergeCell ref="I241:K241"/>
    <mergeCell ref="L241:M241"/>
    <mergeCell ref="D242:E242"/>
    <mergeCell ref="G242:H242"/>
    <mergeCell ref="I242:K242"/>
    <mergeCell ref="L242:M242"/>
    <mergeCell ref="A238:M238"/>
    <mergeCell ref="D239:E239"/>
    <mergeCell ref="G239:H239"/>
    <mergeCell ref="I239:K239"/>
    <mergeCell ref="L239:M239"/>
    <mergeCell ref="D240:E240"/>
    <mergeCell ref="G240:H240"/>
    <mergeCell ref="I240:K240"/>
    <mergeCell ref="L240:M240"/>
    <mergeCell ref="A245:M245"/>
    <mergeCell ref="A246:M246"/>
    <mergeCell ref="A247:M247"/>
    <mergeCell ref="B248:D248"/>
    <mergeCell ref="E248:H248"/>
    <mergeCell ref="I248:M248"/>
    <mergeCell ref="D243:E243"/>
    <mergeCell ref="G243:H243"/>
    <mergeCell ref="I243:K243"/>
    <mergeCell ref="L243:M243"/>
    <mergeCell ref="D244:E244"/>
    <mergeCell ref="G244:H244"/>
    <mergeCell ref="I244:K244"/>
    <mergeCell ref="L244:M244"/>
    <mergeCell ref="B251:D251"/>
    <mergeCell ref="E251:H251"/>
    <mergeCell ref="I251:M251"/>
    <mergeCell ref="B252:D252"/>
    <mergeCell ref="E252:H252"/>
    <mergeCell ref="I252:M252"/>
    <mergeCell ref="B249:D249"/>
    <mergeCell ref="E249:H249"/>
    <mergeCell ref="I249:M249"/>
    <mergeCell ref="B250:D250"/>
    <mergeCell ref="E250:H250"/>
    <mergeCell ref="I250:M250"/>
    <mergeCell ref="C257:G257"/>
    <mergeCell ref="H257:I257"/>
    <mergeCell ref="J257:L257"/>
    <mergeCell ref="C258:G258"/>
    <mergeCell ref="H258:I258"/>
    <mergeCell ref="J258:L258"/>
    <mergeCell ref="B253:D253"/>
    <mergeCell ref="E253:H253"/>
    <mergeCell ref="I253:M253"/>
    <mergeCell ref="A254:M254"/>
    <mergeCell ref="A255:M255"/>
    <mergeCell ref="A256:M256"/>
    <mergeCell ref="C261:G261"/>
    <mergeCell ref="H261:I261"/>
    <mergeCell ref="J261:L261"/>
    <mergeCell ref="C262:G262"/>
    <mergeCell ref="H262:I262"/>
    <mergeCell ref="J262:L262"/>
    <mergeCell ref="C259:G259"/>
    <mergeCell ref="H259:I259"/>
    <mergeCell ref="J259:L259"/>
    <mergeCell ref="C260:G260"/>
    <mergeCell ref="H260:I260"/>
    <mergeCell ref="J260:L260"/>
    <mergeCell ref="A277:G277"/>
    <mergeCell ref="H277:K277"/>
    <mergeCell ref="A271:G271"/>
    <mergeCell ref="H271:K271"/>
    <mergeCell ref="A274:G274"/>
    <mergeCell ref="H274:K274"/>
    <mergeCell ref="A276:G276"/>
    <mergeCell ref="H276:K276"/>
    <mergeCell ref="A267:G267"/>
    <mergeCell ref="H267:K267"/>
    <mergeCell ref="A268:G268"/>
    <mergeCell ref="H268:K268"/>
    <mergeCell ref="A270:G270"/>
    <mergeCell ref="H270:K270"/>
    <mergeCell ref="A269:G269"/>
    <mergeCell ref="H269:K269"/>
    <mergeCell ref="A275:G275"/>
    <mergeCell ref="H275:K275"/>
  </mergeCells>
  <pageMargins left="0.5" right="0.5" top="0.196850393700787" bottom="0.5" header="0.3" footer="0.3"/>
  <pageSetup paperSize="5" fitToHeight="0" orientation="landscape" r:id="rId1"/>
  <headerFooter>
    <oddFooter>&amp;L&amp;"Arial,Normal"&amp;6
Mois 51 : Tableaux de réponse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11">
        <x14:dataValidation type="list" allowBlank="1" showInputMessage="1" showErrorMessage="1" xr:uid="{34171251-4891-41D8-9C1E-A1774C556336}">
          <x14:formula1>
            <xm:f>RefMenu!$B$56:$B$58</xm:f>
          </x14:formula1>
          <xm:sqref>H213:H217</xm:sqref>
        </x14:dataValidation>
        <x14:dataValidation type="list" allowBlank="1" showInputMessage="1" showErrorMessage="1" xr:uid="{5C0234F8-8419-4EEA-9924-ED1F8F24E3FE}">
          <x14:formula1>
            <xm:f>RefMenu!$C$50:$C$52</xm:f>
          </x14:formula1>
          <xm:sqref>F177:G181</xm:sqref>
        </x14:dataValidation>
        <x14:dataValidation type="list" allowBlank="1" showInputMessage="1" showErrorMessage="1" xr:uid="{E1BF214E-5D17-4019-8F23-BC5221ECB0BF}">
          <x14:formula1>
            <xm:f>RefMenu!$B$50:$B$52</xm:f>
          </x14:formula1>
          <xm:sqref>F149:F153</xm:sqref>
        </x14:dataValidation>
        <x14:dataValidation type="list" allowBlank="1" showInputMessage="1" showErrorMessage="1" xr:uid="{FE40960B-6F25-4CC6-8ED7-F44B124615F4}">
          <x14:formula1>
            <xm:f>RefMenu!$B$25:$B$28</xm:f>
          </x14:formula1>
          <xm:sqref>K95:K99 D86:D90</xm:sqref>
        </x14:dataValidation>
        <x14:dataValidation type="list" allowBlank="1" showInputMessage="1" showErrorMessage="1" xr:uid="{FC704F7A-FD53-4E46-9542-5E6344D9BAC5}">
          <x14:formula1>
            <xm:f>RefMenu!$C$45:$C$47</xm:f>
          </x14:formula1>
          <xm:sqref>L95:L99 G95:H99</xm:sqref>
        </x14:dataValidation>
        <x14:dataValidation type="list" allowBlank="1" showInputMessage="1" showErrorMessage="1" xr:uid="{E8F05235-30AE-457E-A625-2C147FB18C99}">
          <x14:formula1>
            <xm:f>RefMenu!$B$45:$B$47</xm:f>
          </x14:formula1>
          <xm:sqref>M95:M99</xm:sqref>
        </x14:dataValidation>
        <x14:dataValidation type="list" allowBlank="1" showInputMessage="1" showErrorMessage="1" xr:uid="{7E8065AA-4343-4977-B77F-691A8C990926}">
          <x14:formula1>
            <xm:f>RefMenu!$B$40:$B$42</xm:f>
          </x14:formula1>
          <xm:sqref>D113:D117</xm:sqref>
        </x14:dataValidation>
        <x14:dataValidation type="list" allowBlank="1" showInputMessage="1" showErrorMessage="1" xr:uid="{1707428F-8B9A-44E9-B783-A7C5F25988BB}">
          <x14:formula1>
            <xm:f>RefMenu!$B$31:$B$33</xm:f>
          </x14:formula1>
          <xm:sqref>G39:H43</xm:sqref>
        </x14:dataValidation>
        <x14:dataValidation type="list" allowBlank="1" showInputMessage="1" showErrorMessage="1" xr:uid="{3B669D40-290E-4D36-819D-D3145145A1FB}">
          <x14:formula1>
            <xm:f>RefMenu!$B$36:$B$37</xm:f>
          </x14:formula1>
          <xm:sqref>B39:B43 D12:D16</xm:sqref>
        </x14:dataValidation>
        <x14:dataValidation type="list" allowBlank="1" showInputMessage="1" showErrorMessage="1" xr:uid="{E7791741-8CBE-46D0-A279-823CED3A0521}">
          <x14:formula1>
            <xm:f>RefMenu!$C$36:$C$37</xm:f>
          </x14:formula1>
          <xm:sqref>C39:C43</xm:sqref>
        </x14:dataValidation>
        <x14:dataValidation type="list" allowBlank="1" showInputMessage="1" xr:uid="{D0D68414-2676-49A3-83C7-C010C6BC9FD9}">
          <x14:formula1>
            <xm:f>RefMenu!$C$25:$C$27</xm:f>
          </x14:formula1>
          <xm:sqref>B49:E53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6391-C235-4EBE-A5EB-712AB803B034}">
  <sheetPr>
    <tabColor rgb="FFE49EDD"/>
    <pageSetUpPr fitToPage="1"/>
  </sheetPr>
  <dimension ref="A1:P51"/>
  <sheetViews>
    <sheetView showGridLines="0" view="pageLayout" zoomScaleNormal="50" workbookViewId="0">
      <selection activeCell="M12" sqref="M12:N12"/>
    </sheetView>
  </sheetViews>
  <sheetFormatPr baseColWidth="10" defaultColWidth="6" defaultRowHeight="13" x14ac:dyDescent="0.3"/>
  <cols>
    <col min="1" max="1" width="4.453125" style="6" customWidth="1"/>
    <col min="2" max="2" width="18.54296875" style="7" customWidth="1"/>
    <col min="3" max="3" width="18" style="7" customWidth="1"/>
    <col min="4" max="4" width="10" style="8" customWidth="1"/>
    <col min="5" max="5" width="8.1796875" style="8" customWidth="1"/>
    <col min="6" max="6" width="10.54296875" style="10" customWidth="1"/>
    <col min="7" max="7" width="11.453125" style="10" customWidth="1"/>
    <col min="8" max="13" width="11.453125" style="7" customWidth="1"/>
    <col min="14" max="14" width="14.54296875" style="8" customWidth="1"/>
    <col min="15" max="15" width="9.453125" style="7" customWidth="1"/>
    <col min="16" max="16" width="17.1796875" style="7" customWidth="1"/>
    <col min="17" max="17" width="15.453125" style="7" customWidth="1"/>
    <col min="18" max="101" width="6" style="7" customWidth="1"/>
    <col min="102" max="16384" width="6" style="7"/>
  </cols>
  <sheetData>
    <row r="1" spans="1:15" ht="14.5" customHeight="1" x14ac:dyDescent="0.3">
      <c r="A1" s="732"/>
      <c r="B1" s="732"/>
      <c r="C1" s="732"/>
      <c r="D1" s="732"/>
      <c r="E1" s="732"/>
      <c r="F1" s="732"/>
      <c r="G1" s="732"/>
      <c r="H1" s="732"/>
      <c r="I1" s="732"/>
      <c r="J1" s="732"/>
      <c r="K1" s="732"/>
      <c r="L1" s="732"/>
      <c r="M1" s="732"/>
      <c r="N1" s="732"/>
    </row>
    <row r="2" spans="1:15" ht="29.15" customHeight="1" x14ac:dyDescent="0.35">
      <c r="A2" s="732" t="e" vm="1">
        <v>#VALUE!</v>
      </c>
      <c r="B2" s="732"/>
      <c r="C2" s="732"/>
      <c r="D2" s="732"/>
      <c r="E2" s="733" t="s">
        <v>562</v>
      </c>
      <c r="F2" s="734"/>
      <c r="G2" s="734"/>
      <c r="H2" s="734"/>
      <c r="I2" s="734"/>
      <c r="J2" s="734"/>
      <c r="K2" s="734"/>
      <c r="L2" s="734"/>
      <c r="M2" s="734"/>
      <c r="N2" s="734"/>
    </row>
    <row r="3" spans="1:15" ht="14.5" customHeight="1" x14ac:dyDescent="0.3">
      <c r="A3" s="732"/>
      <c r="B3" s="732"/>
      <c r="C3" s="732"/>
      <c r="D3" s="732"/>
      <c r="E3" s="732"/>
      <c r="F3" s="732"/>
      <c r="G3" s="732"/>
      <c r="H3" s="732"/>
      <c r="I3" s="732"/>
      <c r="J3" s="732"/>
      <c r="K3" s="732"/>
      <c r="L3" s="732"/>
      <c r="M3" s="732"/>
      <c r="N3" s="732"/>
    </row>
    <row r="4" spans="1:15" ht="23.9" customHeight="1" thickBot="1" x14ac:dyDescent="0.35">
      <c r="A4" s="659" t="s">
        <v>248</v>
      </c>
      <c r="B4" s="659"/>
      <c r="C4" s="659"/>
      <c r="D4" s="659"/>
      <c r="E4" s="659"/>
      <c r="F4" s="659"/>
      <c r="G4" s="659"/>
      <c r="H4" s="659"/>
      <c r="I4" s="659"/>
      <c r="J4" s="659"/>
      <c r="K4" s="659"/>
      <c r="L4" s="659"/>
      <c r="M4" s="659"/>
      <c r="N4" s="659"/>
    </row>
    <row r="5" spans="1:15" ht="12" customHeight="1" x14ac:dyDescent="0.25">
      <c r="A5" s="514" t="s">
        <v>249</v>
      </c>
      <c r="B5" s="515"/>
      <c r="C5" s="515"/>
      <c r="D5" s="515"/>
      <c r="E5" s="515"/>
      <c r="F5" s="516"/>
      <c r="G5" s="748" t="s">
        <v>250</v>
      </c>
      <c r="H5" s="749"/>
      <c r="I5" s="750"/>
      <c r="J5" s="450" t="s">
        <v>692</v>
      </c>
      <c r="K5" s="450"/>
      <c r="L5" s="450"/>
      <c r="M5" s="742" t="s">
        <v>872</v>
      </c>
      <c r="N5" s="743"/>
    </row>
    <row r="6" spans="1:15" ht="19.399999999999999" customHeight="1" x14ac:dyDescent="0.25">
      <c r="A6" s="467">
        <f xml:space="preserve"> NomEntreprise</f>
        <v>0</v>
      </c>
      <c r="B6" s="468"/>
      <c r="C6" s="468"/>
      <c r="D6" s="468"/>
      <c r="E6" s="468"/>
      <c r="F6" s="469"/>
      <c r="G6" s="452">
        <f xml:space="preserve"> NEQ</f>
        <v>0</v>
      </c>
      <c r="H6" s="504"/>
      <c r="I6" s="453"/>
      <c r="J6" s="470">
        <f xml:space="preserve"> NoProjetHQ</f>
        <v>0</v>
      </c>
      <c r="K6" s="470"/>
      <c r="L6" s="470"/>
      <c r="M6" s="744"/>
      <c r="N6" s="745"/>
    </row>
    <row r="7" spans="1:15" ht="12.25" customHeight="1" x14ac:dyDescent="0.25">
      <c r="A7" s="505" t="s">
        <v>417</v>
      </c>
      <c r="B7" s="506"/>
      <c r="C7" s="506"/>
      <c r="D7" s="506"/>
      <c r="E7" s="506"/>
      <c r="F7" s="507"/>
      <c r="G7" s="466" t="s">
        <v>255</v>
      </c>
      <c r="H7" s="466"/>
      <c r="I7" s="466"/>
      <c r="J7" s="466" t="s">
        <v>693</v>
      </c>
      <c r="K7" s="466"/>
      <c r="L7" s="735"/>
      <c r="M7" s="736" t="str">
        <f>IF(DateDemarrage&lt;&gt;0, EDATE(DateDemarrage, 51), "")</f>
        <v/>
      </c>
      <c r="N7" s="737"/>
    </row>
    <row r="8" spans="1:15" ht="19.399999999999999" customHeight="1" x14ac:dyDescent="0.25">
      <c r="A8" s="467">
        <f xml:space="preserve"> NomUsine</f>
        <v>0</v>
      </c>
      <c r="B8" s="468"/>
      <c r="C8" s="468"/>
      <c r="D8" s="468"/>
      <c r="E8" s="468"/>
      <c r="F8" s="469"/>
      <c r="G8" s="454">
        <f xml:space="preserve"> DateDemarrage</f>
        <v>0</v>
      </c>
      <c r="H8" s="454"/>
      <c r="I8" s="720"/>
      <c r="J8" s="470">
        <f xml:space="preserve"> NoProjetEnergir</f>
        <v>0</v>
      </c>
      <c r="K8" s="470"/>
      <c r="L8" s="452"/>
      <c r="M8" s="738"/>
      <c r="N8" s="739"/>
    </row>
    <row r="9" spans="1:15" x14ac:dyDescent="0.3">
      <c r="A9" s="732"/>
      <c r="B9" s="732"/>
      <c r="C9" s="732"/>
      <c r="D9" s="732"/>
      <c r="E9" s="732"/>
      <c r="F9" s="732"/>
      <c r="G9" s="732"/>
      <c r="H9" s="732"/>
      <c r="I9" s="732"/>
      <c r="J9" s="732"/>
      <c r="K9" s="732"/>
      <c r="L9" s="732"/>
      <c r="M9" s="732"/>
      <c r="N9" s="732"/>
    </row>
    <row r="10" spans="1:15" ht="13.5" customHeight="1" thickBot="1" x14ac:dyDescent="0.3">
      <c r="A10" s="721" t="s">
        <v>672</v>
      </c>
      <c r="B10" s="722"/>
      <c r="C10" s="722"/>
      <c r="D10" s="722"/>
      <c r="E10" s="722"/>
      <c r="F10" s="722"/>
      <c r="G10" s="722"/>
      <c r="H10" s="722"/>
      <c r="I10" s="723"/>
      <c r="J10" s="724"/>
      <c r="K10" s="426" t="s">
        <v>272</v>
      </c>
      <c r="L10" s="426"/>
      <c r="M10" s="426"/>
      <c r="N10" s="426"/>
    </row>
    <row r="11" spans="1:15" ht="12" customHeight="1" x14ac:dyDescent="0.25">
      <c r="A11" s="724"/>
      <c r="B11" s="725"/>
      <c r="C11" s="725"/>
      <c r="D11" s="725"/>
      <c r="E11" s="725"/>
      <c r="F11" s="725"/>
      <c r="G11" s="725"/>
      <c r="H11" s="725"/>
      <c r="I11" s="726"/>
      <c r="J11" s="724"/>
      <c r="K11" s="730" t="s">
        <v>77</v>
      </c>
      <c r="L11" s="730"/>
      <c r="M11" s="730" t="s">
        <v>829</v>
      </c>
      <c r="N11" s="730"/>
    </row>
    <row r="12" spans="1:15" s="6" customFormat="1" ht="16.5" customHeight="1" x14ac:dyDescent="0.3">
      <c r="A12" s="727"/>
      <c r="B12" s="728"/>
      <c r="C12" s="728"/>
      <c r="D12" s="728"/>
      <c r="E12" s="728"/>
      <c r="F12" s="728"/>
      <c r="G12" s="728"/>
      <c r="H12" s="728"/>
      <c r="I12" s="729"/>
      <c r="J12" s="724"/>
      <c r="K12" s="731">
        <f>'Mois39-DEP'!M12+1</f>
        <v>1</v>
      </c>
      <c r="L12" s="731"/>
      <c r="M12" s="751"/>
      <c r="N12" s="924"/>
    </row>
    <row r="13" spans="1:15" s="6" customFormat="1" ht="29.15" customHeight="1" x14ac:dyDescent="0.3">
      <c r="A13" s="747"/>
      <c r="B13" s="747"/>
      <c r="C13" s="747"/>
      <c r="D13" s="747"/>
      <c r="E13" s="747"/>
      <c r="F13" s="747"/>
      <c r="G13" s="747"/>
      <c r="H13" s="747"/>
      <c r="I13" s="747"/>
      <c r="J13" s="747"/>
      <c r="K13" s="747"/>
      <c r="L13" s="747"/>
      <c r="M13" s="747"/>
      <c r="N13" s="747"/>
    </row>
    <row r="14" spans="1:15" s="6" customFormat="1" ht="23.9" customHeight="1" x14ac:dyDescent="0.3">
      <c r="A14" s="746" t="s">
        <v>256</v>
      </c>
      <c r="B14" s="746"/>
      <c r="C14" s="746"/>
      <c r="D14" s="746"/>
      <c r="E14" s="746"/>
      <c r="F14" s="746"/>
      <c r="G14" s="746"/>
      <c r="H14" s="746"/>
      <c r="I14" s="746"/>
      <c r="J14" s="746"/>
      <c r="K14" s="746"/>
      <c r="L14" s="746"/>
      <c r="M14" s="746"/>
      <c r="N14" s="746"/>
      <c r="O14" s="128"/>
    </row>
    <row r="15" spans="1:15" s="6" customFormat="1" ht="12.25" customHeight="1" x14ac:dyDescent="0.3">
      <c r="A15" s="680" t="s">
        <v>264</v>
      </c>
      <c r="B15" s="681"/>
      <c r="C15" s="681"/>
      <c r="D15" s="681"/>
      <c r="E15" s="716"/>
      <c r="F15" s="717"/>
      <c r="G15" s="717"/>
      <c r="H15" s="717"/>
      <c r="I15" s="717"/>
      <c r="J15" s="677" t="e" vm="3">
        <v>#VALUE!</v>
      </c>
      <c r="K15" s="677"/>
      <c r="L15" s="677"/>
      <c r="M15" s="678"/>
      <c r="N15" s="194"/>
      <c r="O15" s="128"/>
    </row>
    <row r="16" spans="1:15" s="6" customFormat="1" ht="15.75" customHeight="1" thickBot="1" x14ac:dyDescent="0.35">
      <c r="A16" s="682"/>
      <c r="B16" s="683"/>
      <c r="C16" s="683"/>
      <c r="D16" s="683"/>
      <c r="E16" s="718" t="s">
        <v>257</v>
      </c>
      <c r="F16" s="719"/>
      <c r="G16" s="719"/>
      <c r="H16" s="719"/>
      <c r="I16" s="719"/>
      <c r="J16" s="686" t="s">
        <v>720</v>
      </c>
      <c r="K16" s="687"/>
      <c r="L16" s="687"/>
      <c r="M16" s="687"/>
      <c r="N16" s="195"/>
      <c r="O16" s="128"/>
    </row>
    <row r="17" spans="1:15" s="6" customFormat="1" ht="12.25" customHeight="1" x14ac:dyDescent="0.3">
      <c r="A17" s="189"/>
      <c r="B17" s="150"/>
      <c r="C17" s="150"/>
      <c r="D17" s="190"/>
      <c r="E17" s="191"/>
      <c r="F17" s="150"/>
      <c r="G17" s="150" t="e" vm="3">
        <v>#VALUE!</v>
      </c>
      <c r="H17" s="150" t="e" vm="3">
        <v>#VALUE!</v>
      </c>
      <c r="I17" s="190"/>
      <c r="J17" s="191"/>
      <c r="K17" s="193"/>
      <c r="L17" s="293"/>
      <c r="M17" s="294" t="e" vm="3">
        <v>#VALUE!</v>
      </c>
      <c r="N17" s="191"/>
      <c r="O17" s="128"/>
    </row>
    <row r="18" spans="1:15" s="6" customFormat="1" ht="68.5" customHeight="1" x14ac:dyDescent="0.3">
      <c r="A18" s="188" t="s">
        <v>258</v>
      </c>
      <c r="B18" s="150" t="s">
        <v>368</v>
      </c>
      <c r="C18" s="150" t="s">
        <v>365</v>
      </c>
      <c r="D18" s="190" t="s">
        <v>366</v>
      </c>
      <c r="E18" s="191" t="s">
        <v>448</v>
      </c>
      <c r="F18" s="150" t="s">
        <v>830</v>
      </c>
      <c r="G18" s="150" t="s">
        <v>553</v>
      </c>
      <c r="H18" s="150" t="s">
        <v>425</v>
      </c>
      <c r="I18" s="190" t="s">
        <v>261</v>
      </c>
      <c r="J18" s="290" t="s">
        <v>554</v>
      </c>
      <c r="K18" s="34" t="s">
        <v>555</v>
      </c>
      <c r="L18" s="150" t="s">
        <v>556</v>
      </c>
      <c r="M18" s="190" t="s">
        <v>744</v>
      </c>
      <c r="N18" s="192" t="s">
        <v>367</v>
      </c>
      <c r="O18" s="128"/>
    </row>
    <row r="19" spans="1:15" s="6" customFormat="1" ht="23.9" customHeight="1" x14ac:dyDescent="0.3">
      <c r="A19" s="209" cm="1">
        <f t="array" ref="A19:A21">ROW()-ROW(A19:A21)-1</f>
        <v>-1</v>
      </c>
      <c r="B19" s="210"/>
      <c r="C19" s="210"/>
      <c r="D19" s="263"/>
      <c r="E19" s="203"/>
      <c r="F19" s="205"/>
      <c r="G19" s="151"/>
      <c r="H19" s="204"/>
      <c r="I19" s="199" t="str" cm="1">
        <f t="array" ref="I19:I21">IF((G19:G21&lt;&gt;"")*(H19:H21&lt;&gt;""), G19:G21 * H19:H21, "")</f>
        <v/>
      </c>
      <c r="J19" s="201"/>
      <c r="K19" s="151"/>
      <c r="L19" s="151"/>
      <c r="M19" s="199" t="str" cm="1">
        <f t="array" ref="M19:M21">IF((I19:I21&lt;&gt;"")+(J19:J21&lt;&gt;"")+(K19:K21&lt;&gt;"")+(L19:L21&lt;&gt;""), IFERROR(I19:I21*1,0) - (IFERROR(J19:J21*1,0) + IFERROR(K19:K21*1,0) + IFERROR(L19:L21*1,0)),"")</f>
        <v/>
      </c>
      <c r="N19" s="237"/>
      <c r="O19" s="128"/>
    </row>
    <row r="20" spans="1:15" s="6" customFormat="1" ht="23.9" customHeight="1" x14ac:dyDescent="0.3">
      <c r="A20" s="209">
        <v>-2</v>
      </c>
      <c r="B20" s="210"/>
      <c r="C20" s="210"/>
      <c r="D20" s="263"/>
      <c r="E20" s="203"/>
      <c r="F20" s="205"/>
      <c r="G20" s="151"/>
      <c r="H20" s="204"/>
      <c r="I20" s="199" t="str">
        <v/>
      </c>
      <c r="J20" s="201"/>
      <c r="K20" s="151"/>
      <c r="L20" s="151"/>
      <c r="M20" s="199" t="str">
        <v/>
      </c>
      <c r="N20" s="237"/>
      <c r="O20" s="128"/>
    </row>
    <row r="21" spans="1:15" s="6" customFormat="1" ht="23.9" customHeight="1" x14ac:dyDescent="0.3">
      <c r="A21" s="209">
        <v>-3</v>
      </c>
      <c r="B21" s="210"/>
      <c r="C21" s="210"/>
      <c r="D21" s="263"/>
      <c r="E21" s="203"/>
      <c r="F21" s="205"/>
      <c r="G21" s="151"/>
      <c r="H21" s="204"/>
      <c r="I21" s="199" t="str">
        <v/>
      </c>
      <c r="J21" s="201"/>
      <c r="K21" s="151"/>
      <c r="L21" s="151"/>
      <c r="M21" s="199" t="str">
        <v/>
      </c>
      <c r="N21" s="237"/>
      <c r="O21" s="128"/>
    </row>
    <row r="22" spans="1:15" s="6" customFormat="1" ht="23.9" customHeight="1" x14ac:dyDescent="0.3">
      <c r="A22" s="757" t="s">
        <v>136</v>
      </c>
      <c r="B22" s="758"/>
      <c r="C22" s="758"/>
      <c r="D22" s="758"/>
      <c r="E22" s="758"/>
      <c r="F22" s="758"/>
      <c r="G22" s="758"/>
      <c r="H22" s="759"/>
      <c r="I22" s="219">
        <f>SUM(I19:I21)</f>
        <v>0</v>
      </c>
      <c r="J22" s="757" t="s">
        <v>136</v>
      </c>
      <c r="K22" s="758"/>
      <c r="L22" s="759"/>
      <c r="M22" s="219">
        <f>SUM(M19:M21)</f>
        <v>0</v>
      </c>
      <c r="N22" s="200"/>
      <c r="O22" s="128"/>
    </row>
    <row r="23" spans="1:15" s="6" customFormat="1" ht="63" customHeight="1" x14ac:dyDescent="0.3">
      <c r="A23" s="761"/>
      <c r="B23" s="761"/>
      <c r="C23" s="761"/>
      <c r="D23" s="761"/>
      <c r="E23" s="761"/>
      <c r="F23" s="761"/>
      <c r="G23" s="761"/>
      <c r="H23" s="761"/>
      <c r="I23" s="761"/>
      <c r="J23" s="761"/>
      <c r="K23" s="761"/>
      <c r="L23" s="761"/>
      <c r="M23" s="761"/>
      <c r="N23" s="761"/>
      <c r="O23" s="128"/>
    </row>
    <row r="24" spans="1:15" s="6" customFormat="1" ht="27.65" customHeight="1" x14ac:dyDescent="0.3">
      <c r="A24" s="760"/>
      <c r="B24" s="760"/>
      <c r="C24" s="760"/>
      <c r="D24" s="760"/>
      <c r="E24" s="760"/>
      <c r="F24" s="760"/>
      <c r="G24" s="760"/>
      <c r="H24" s="760"/>
      <c r="I24" s="760"/>
      <c r="J24" s="760"/>
      <c r="K24" s="760"/>
      <c r="L24" s="760"/>
      <c r="M24" s="760"/>
      <c r="N24" s="760"/>
      <c r="O24" s="128"/>
    </row>
    <row r="25" spans="1:15" ht="12.25" customHeight="1" x14ac:dyDescent="0.25">
      <c r="A25" s="680" t="s">
        <v>263</v>
      </c>
      <c r="B25" s="681"/>
      <c r="C25" s="681"/>
      <c r="D25" s="681"/>
      <c r="E25" s="679"/>
      <c r="F25" s="679"/>
      <c r="G25" s="679"/>
      <c r="H25" s="679"/>
      <c r="I25" s="679"/>
      <c r="J25" s="677" t="e" vm="3">
        <v>#VALUE!</v>
      </c>
      <c r="K25" s="677"/>
      <c r="L25" s="677"/>
      <c r="M25" s="678"/>
      <c r="N25" s="211"/>
    </row>
    <row r="26" spans="1:15" ht="12.25" customHeight="1" thickBot="1" x14ac:dyDescent="0.3">
      <c r="A26" s="682"/>
      <c r="B26" s="683"/>
      <c r="C26" s="683"/>
      <c r="D26" s="683"/>
      <c r="E26" s="684" t="s">
        <v>257</v>
      </c>
      <c r="F26" s="685"/>
      <c r="G26" s="685"/>
      <c r="H26" s="685"/>
      <c r="I26" s="685"/>
      <c r="J26" s="686" t="s">
        <v>720</v>
      </c>
      <c r="K26" s="687"/>
      <c r="L26" s="687"/>
      <c r="M26" s="687"/>
      <c r="N26" s="195"/>
    </row>
    <row r="27" spans="1:15" ht="12.25" customHeight="1" x14ac:dyDescent="0.25">
      <c r="A27" s="292"/>
      <c r="B27" s="291" t="e" vm="3">
        <v>#VALUE!</v>
      </c>
      <c r="C27" s="291" t="e" vm="3">
        <v>#VALUE!</v>
      </c>
      <c r="D27" s="213"/>
      <c r="E27" s="191" t="e" vm="3">
        <v>#VALUE!</v>
      </c>
      <c r="F27" s="150" t="e" vm="3">
        <v>#VALUE!</v>
      </c>
      <c r="G27" s="150"/>
      <c r="H27" s="150" t="e" vm="3">
        <v>#VALUE!</v>
      </c>
      <c r="I27" s="214"/>
      <c r="J27" s="215"/>
      <c r="K27" s="212"/>
      <c r="L27" s="212"/>
      <c r="M27" s="190" t="e" vm="3">
        <v>#VALUE!</v>
      </c>
      <c r="N27" s="191"/>
    </row>
    <row r="28" spans="1:15" ht="72.75" customHeight="1" x14ac:dyDescent="0.25">
      <c r="A28" s="189" t="s">
        <v>258</v>
      </c>
      <c r="B28" s="150" t="s">
        <v>551</v>
      </c>
      <c r="C28" s="150" t="s">
        <v>78</v>
      </c>
      <c r="D28" s="190" t="s">
        <v>259</v>
      </c>
      <c r="E28" s="191" t="s">
        <v>552</v>
      </c>
      <c r="F28" s="150" t="s">
        <v>831</v>
      </c>
      <c r="G28" s="150" t="s">
        <v>370</v>
      </c>
      <c r="H28" s="150" t="s">
        <v>557</v>
      </c>
      <c r="I28" s="190" t="s">
        <v>261</v>
      </c>
      <c r="J28" s="290" t="s">
        <v>554</v>
      </c>
      <c r="K28" s="34" t="s">
        <v>555</v>
      </c>
      <c r="L28" s="150" t="s">
        <v>556</v>
      </c>
      <c r="M28" s="190" t="s">
        <v>744</v>
      </c>
      <c r="N28" s="191" t="s">
        <v>260</v>
      </c>
    </row>
    <row r="29" spans="1:15" ht="23.9" customHeight="1" x14ac:dyDescent="0.25">
      <c r="A29" s="209" cm="1">
        <f t="array" ref="A29:A31">ROW()-ROW(A29:A31)-1</f>
        <v>-1</v>
      </c>
      <c r="B29" s="210"/>
      <c r="C29" s="210"/>
      <c r="D29" s="263"/>
      <c r="E29" s="216"/>
      <c r="F29" s="205"/>
      <c r="G29" s="327"/>
      <c r="H29" s="326"/>
      <c r="I29" s="217" t="str" cm="1">
        <f t="array" ref="I29:I31">IF((G29:G31&lt;&gt;"")*(H29:H31&lt;&gt;""), G29:G31 * H29:H31, "")</f>
        <v/>
      </c>
      <c r="J29" s="201"/>
      <c r="K29" s="151"/>
      <c r="L29" s="151"/>
      <c r="M29" s="217" t="str" cm="1">
        <f t="array" ref="M29:M31">IF((I29:I31&lt;&gt;"")+(J29:J31&lt;&gt;"")+(K29:K31&lt;&gt;"")+(L29:L31&lt;&gt;""), IFERROR(I29:I31*1,0) - (IFERROR(J29:J31*1,0) + IFERROR(K29:K31*1,0) + IFERROR(L29:L31*1,0)),"")</f>
        <v/>
      </c>
      <c r="N29" s="238"/>
    </row>
    <row r="30" spans="1:15" ht="23.9" customHeight="1" x14ac:dyDescent="0.25">
      <c r="A30" s="209">
        <v>-2</v>
      </c>
      <c r="B30" s="210"/>
      <c r="C30" s="210"/>
      <c r="D30" s="263"/>
      <c r="E30" s="216"/>
      <c r="F30" s="205"/>
      <c r="G30" s="327"/>
      <c r="H30" s="326"/>
      <c r="I30" s="217" t="str">
        <v/>
      </c>
      <c r="J30" s="201"/>
      <c r="K30" s="151"/>
      <c r="L30" s="151"/>
      <c r="M30" s="217" t="str">
        <v/>
      </c>
      <c r="N30" s="238"/>
    </row>
    <row r="31" spans="1:15" ht="23.9" customHeight="1" x14ac:dyDescent="0.25">
      <c r="A31" s="209">
        <v>-3</v>
      </c>
      <c r="B31" s="210"/>
      <c r="C31" s="210"/>
      <c r="D31" s="263"/>
      <c r="E31" s="216"/>
      <c r="F31" s="205"/>
      <c r="G31" s="327"/>
      <c r="H31" s="326"/>
      <c r="I31" s="217" t="str">
        <v/>
      </c>
      <c r="J31" s="201"/>
      <c r="K31" s="151"/>
      <c r="L31" s="151"/>
      <c r="M31" s="217" t="str">
        <v/>
      </c>
      <c r="N31" s="238"/>
    </row>
    <row r="32" spans="1:15" ht="23.9" customHeight="1" x14ac:dyDescent="0.25">
      <c r="A32" s="754" t="s">
        <v>136</v>
      </c>
      <c r="B32" s="755"/>
      <c r="C32" s="755"/>
      <c r="D32" s="755"/>
      <c r="E32" s="755"/>
      <c r="F32" s="755"/>
      <c r="G32" s="755"/>
      <c r="H32" s="756"/>
      <c r="I32" s="219">
        <f>SUM(I29:I31)</f>
        <v>0</v>
      </c>
      <c r="J32" s="754" t="s">
        <v>136</v>
      </c>
      <c r="K32" s="755"/>
      <c r="L32" s="756"/>
      <c r="M32" s="219">
        <f>SUM(M29:M31)</f>
        <v>0</v>
      </c>
      <c r="N32" s="218"/>
    </row>
    <row r="33" spans="1:16" ht="9.65" customHeight="1" x14ac:dyDescent="0.25">
      <c r="A33" s="753"/>
      <c r="B33" s="753"/>
      <c r="C33" s="753"/>
      <c r="D33" s="753"/>
      <c r="E33" s="753"/>
      <c r="F33" s="753"/>
      <c r="G33" s="753"/>
      <c r="H33" s="753"/>
      <c r="I33" s="753"/>
      <c r="J33" s="753"/>
      <c r="K33" s="753"/>
      <c r="L33" s="753"/>
      <c r="M33" s="753"/>
      <c r="N33" s="753"/>
    </row>
    <row r="34" spans="1:16" ht="22.4" customHeight="1" x14ac:dyDescent="0.25">
      <c r="A34" s="666" t="s">
        <v>9</v>
      </c>
      <c r="B34" s="666"/>
      <c r="C34" s="667"/>
      <c r="D34" s="668"/>
      <c r="E34" s="669"/>
      <c r="F34" s="670"/>
      <c r="G34" s="740" t="s">
        <v>558</v>
      </c>
      <c r="H34" s="741"/>
      <c r="I34" s="741"/>
      <c r="J34" s="741"/>
      <c r="K34" s="741"/>
      <c r="L34" s="741"/>
      <c r="M34" s="741"/>
      <c r="N34" s="741"/>
    </row>
    <row r="35" spans="1:16" ht="7.4" customHeight="1" x14ac:dyDescent="0.25">
      <c r="A35" s="666"/>
      <c r="B35" s="666"/>
      <c r="C35" s="666"/>
      <c r="D35" s="666"/>
      <c r="E35" s="666"/>
      <c r="F35" s="666"/>
      <c r="G35" s="666"/>
      <c r="H35" s="666"/>
      <c r="I35" s="666"/>
      <c r="J35" s="666"/>
      <c r="K35" s="666"/>
      <c r="L35" s="666"/>
      <c r="M35" s="666"/>
      <c r="N35" s="666"/>
    </row>
    <row r="36" spans="1:16" s="9" customFormat="1" ht="23.9" customHeight="1" x14ac:dyDescent="0.35">
      <c r="A36" s="671" t="s">
        <v>665</v>
      </c>
      <c r="B36" s="672"/>
      <c r="C36" s="672"/>
      <c r="D36" s="672"/>
      <c r="E36" s="672"/>
      <c r="F36" s="672"/>
      <c r="G36" s="672"/>
      <c r="H36" s="672"/>
      <c r="I36" s="673"/>
      <c r="J36" s="673"/>
      <c r="K36" s="673"/>
      <c r="L36" s="673"/>
      <c r="M36" s="673"/>
      <c r="N36" s="673"/>
    </row>
    <row r="37" spans="1:16" s="9" customFormat="1" ht="26.15" customHeight="1" thickBot="1" x14ac:dyDescent="0.4">
      <c r="A37" s="674" t="s">
        <v>262</v>
      </c>
      <c r="B37" s="675"/>
      <c r="C37" s="675"/>
      <c r="D37" s="675"/>
      <c r="E37" s="675"/>
      <c r="F37" s="675"/>
      <c r="G37" s="675"/>
      <c r="H37" s="675"/>
      <c r="I37" s="675"/>
      <c r="J37" s="675"/>
      <c r="K37" s="675"/>
      <c r="L37" s="675"/>
      <c r="M37" s="675"/>
      <c r="N37" s="676"/>
    </row>
    <row r="38" spans="1:16" s="9" customFormat="1" ht="24" customHeight="1" x14ac:dyDescent="0.35">
      <c r="A38" s="663" t="s">
        <v>259</v>
      </c>
      <c r="B38" s="664"/>
      <c r="C38" s="665"/>
      <c r="D38" s="660" t="s">
        <v>844</v>
      </c>
      <c r="E38" s="662"/>
      <c r="F38" s="661"/>
      <c r="G38" s="660" t="s">
        <v>845</v>
      </c>
      <c r="H38" s="662"/>
      <c r="I38" s="661"/>
      <c r="J38" s="660" t="s">
        <v>747</v>
      </c>
      <c r="K38" s="662"/>
      <c r="L38" s="661"/>
      <c r="M38" s="660" t="s">
        <v>136</v>
      </c>
      <c r="N38" s="661"/>
    </row>
    <row r="39" spans="1:16" s="9" customFormat="1" ht="15.75" customHeight="1" x14ac:dyDescent="0.35">
      <c r="A39" s="713" t="str">
        <f>RefMenu!B18</f>
        <v>Analyse diagnostique</v>
      </c>
      <c r="B39" s="714"/>
      <c r="C39" s="715"/>
      <c r="D39" s="692">
        <f>SUMIF(D19:D21,$A39,J19:J21)+SUMIF(D19:D21,$A39,L19:L21)*N(Données_Projet!D24)+SUMIF(D29:D31,$A39,J29:J31)+SUMIF(D29:D31,$A39,L29:L31)*N(Données_Projet!D24)</f>
        <v>0</v>
      </c>
      <c r="E39" s="693"/>
      <c r="F39" s="694"/>
      <c r="G39" s="692">
        <f>SUMIF(D19:D21,$A39,K19:K21)+SUMIF(D19:D21,$A39,L19:L21)*N(Données_Projet!D25)+SUMIF(D29:D31,$A39,K29:K31)+SUMIF(D29:D31,$A39,L29:L31)*N(Données_Projet!D25)</f>
        <v>0</v>
      </c>
      <c r="H39" s="693"/>
      <c r="I39" s="694"/>
      <c r="J39" s="695">
        <f>SUMIF(D19:D21,$A39,M19:M21)+SUMIF(D29:D31,$A39,M29:M31)</f>
        <v>0</v>
      </c>
      <c r="K39" s="696"/>
      <c r="L39" s="697"/>
      <c r="M39" s="695">
        <f>SUM(D39:L39)</f>
        <v>0</v>
      </c>
      <c r="N39" s="697"/>
    </row>
    <row r="40" spans="1:16" s="9" customFormat="1" ht="15.65" customHeight="1" x14ac:dyDescent="0.35">
      <c r="A40" s="713" t="str">
        <f>RefMenu!B19</f>
        <v>Implantation du SGE</v>
      </c>
      <c r="B40" s="714"/>
      <c r="C40" s="715"/>
      <c r="D40" s="692">
        <f>SUMIF(D19:D21,$A40,J19:J21)+SUMIF(D19:D21,$A40,L19:L21)*N(Données_Projet!D24)+SUMIF(D29:D31,$A40,J29:J31)+SUMIF(D29:D31,$A40,L29:L31)*N(Données_Projet!D24)</f>
        <v>0</v>
      </c>
      <c r="E40" s="693"/>
      <c r="F40" s="694"/>
      <c r="G40" s="692">
        <f>SUMIF(D19:D21,$A40,K19:K21)+SUMIF(D19:D21,$A40,L19:L21)*N(Données_Projet!D25)+SUMIF(D29:D31,$A40,K29:K31)+SUMIF(D29:D31,$A40,L29:L31)*N(Données_Projet!D25)</f>
        <v>0</v>
      </c>
      <c r="H40" s="693"/>
      <c r="I40" s="694"/>
      <c r="J40" s="695">
        <f>SUMIF(D19:D21,$A40,M19:M21)+SUMIF(D29:D31,$A40,M29:M31)</f>
        <v>0</v>
      </c>
      <c r="K40" s="696"/>
      <c r="L40" s="697"/>
      <c r="M40" s="695">
        <f t="shared" ref="M40:M43" si="0">SUM(D40:L40)</f>
        <v>0</v>
      </c>
      <c r="N40" s="697"/>
    </row>
    <row r="41" spans="1:16" s="9" customFormat="1" ht="19.399999999999999" customHeight="1" x14ac:dyDescent="0.35">
      <c r="A41" s="713" t="str">
        <f>RefMenu!B20</f>
        <v>Implantation du SIGE</v>
      </c>
      <c r="B41" s="714"/>
      <c r="C41" s="715"/>
      <c r="D41" s="692">
        <f>SUMIF(D19:D21,$A41,J19:J21)+SUMIF(D19:D21,$A41,L19:L21)*N(Données_Projet!D24)+SUMIF(D29:D31,$A41,J29:J31)+SUMIF(D29:D31,$A41,L29:L31)*N(Données_Projet!D24)</f>
        <v>0</v>
      </c>
      <c r="E41" s="693"/>
      <c r="F41" s="694"/>
      <c r="G41" s="692">
        <f>SUMIF(D19:D21,$A41,K19:K21)+SUMIF(D19:D21,$A41,L19:L21)*N(Données_Projet!D25)+SUMIF(D29:D31,$A41,K29:K31)+SUMIF(D29:D31,$A41,L29:L31)*N(Données_Projet!D25)</f>
        <v>0</v>
      </c>
      <c r="H41" s="693"/>
      <c r="I41" s="694"/>
      <c r="J41" s="695">
        <f>SUMIF(D19:D21,$A41,M19:M21)+SUMIF(D29:D31,$A41,M29:M31)</f>
        <v>0</v>
      </c>
      <c r="K41" s="696"/>
      <c r="L41" s="697"/>
      <c r="M41" s="695">
        <f t="shared" si="0"/>
        <v>0</v>
      </c>
      <c r="N41" s="697"/>
    </row>
    <row r="42" spans="1:16" s="9" customFormat="1" ht="19.399999999999999" customHeight="1" x14ac:dyDescent="0.35">
      <c r="A42" s="689" t="str">
        <f>RefMenu!B21</f>
        <v>Consultant de l'énergie</v>
      </c>
      <c r="B42" s="690"/>
      <c r="C42" s="691"/>
      <c r="D42" s="692">
        <f>SUMIF(D19:D21,$A42,J19:J21)+SUMIF(D19:D21,$A42,L19:L21)*N(Données_Projet!D24)+SUMIF(D29:D31,$A42,J29:J31)+SUMIF(D29:D31,$A42,L29:L31)*N(Données_Projet!D24)</f>
        <v>0</v>
      </c>
      <c r="E42" s="693"/>
      <c r="F42" s="694"/>
      <c r="G42" s="692">
        <f>SUMIF(D19:D21,$A42,K19:K21)+SUMIF(D19:D21,$A42,L19:L21)*N(Données_Projet!D25)+SUMIF(D29:D31,$A42,K29:K31)+SUMIF(D29:D31,$A42,L29:L31)*N(Données_Projet!D25)</f>
        <v>0</v>
      </c>
      <c r="H42" s="693"/>
      <c r="I42" s="694"/>
      <c r="J42" s="695">
        <f>SUMIF(D19:D21,$A42,M19:M21)+SUMIF(D29:D31,$A42,M29:M31)</f>
        <v>0</v>
      </c>
      <c r="K42" s="696"/>
      <c r="L42" s="697"/>
      <c r="M42" s="695">
        <f>SUM(D42:L42)</f>
        <v>0</v>
      </c>
      <c r="N42" s="697"/>
    </row>
    <row r="43" spans="1:16" s="9" customFormat="1" ht="19.399999999999999" customHeight="1" x14ac:dyDescent="0.35">
      <c r="A43" s="710" t="str">
        <f>RefMenu!B22</f>
        <v>Mesurage et vérification</v>
      </c>
      <c r="B43" s="711"/>
      <c r="C43" s="712"/>
      <c r="D43" s="707">
        <f>SUMIF(D19:D21,$A43,J19:J21)+SUMIF(D19:D21,$A43,L19:L21)*N(Données_Projet!D24)+SUMIF(D29:D31,$A43,J29:J31)+SUMIF(D29:D31,$A43,L29:L31)*N(Données_Projet!D24)</f>
        <v>0</v>
      </c>
      <c r="E43" s="708"/>
      <c r="F43" s="709"/>
      <c r="G43" s="707">
        <f>SUMIF(D19:D21,$A43,K19:K21)+SUMIF(D19:D21,$A43,L19:L21)*N(Données_Projet!D25)+SUMIF(D29:D31,$A43,K29:K31)+SUMIF(D29:D31,$A43,L29:L31)*N(Données_Projet!D25)</f>
        <v>0</v>
      </c>
      <c r="H43" s="708"/>
      <c r="I43" s="709"/>
      <c r="J43" s="704">
        <f>SUMIF(D19:D21,$A43,M19:M21)+SUMIF(D29:D31,$A43,M29:M31)</f>
        <v>0</v>
      </c>
      <c r="K43" s="706"/>
      <c r="L43" s="705"/>
      <c r="M43" s="704">
        <f t="shared" si="0"/>
        <v>0</v>
      </c>
      <c r="N43" s="705"/>
    </row>
    <row r="44" spans="1:16" s="9" customFormat="1" ht="19.399999999999999" customHeight="1" x14ac:dyDescent="0.35">
      <c r="A44" s="701" t="s">
        <v>136</v>
      </c>
      <c r="B44" s="702"/>
      <c r="C44" s="703"/>
      <c r="D44" s="698">
        <f>SUM(D39:F43)</f>
        <v>0</v>
      </c>
      <c r="E44" s="700"/>
      <c r="F44" s="699"/>
      <c r="G44" s="698">
        <f t="shared" ref="G44" si="1">SUM(G39:I43)</f>
        <v>0</v>
      </c>
      <c r="H44" s="700"/>
      <c r="I44" s="699"/>
      <c r="J44" s="698">
        <f>SUM(J39:L43)</f>
        <v>0</v>
      </c>
      <c r="K44" s="700"/>
      <c r="L44" s="699"/>
      <c r="M44" s="698">
        <f>SUM(M39:N43)</f>
        <v>0</v>
      </c>
      <c r="N44" s="699"/>
    </row>
    <row r="45" spans="1:16" s="9" customFormat="1" ht="19.399999999999999" customHeight="1" x14ac:dyDescent="0.35">
      <c r="A45" s="688" t="s">
        <v>861</v>
      </c>
      <c r="B45" s="688"/>
      <c r="C45" s="688"/>
      <c r="D45" s="688"/>
      <c r="E45" s="688"/>
      <c r="F45" s="688"/>
      <c r="G45" s="688"/>
      <c r="H45" s="688"/>
      <c r="I45" s="688"/>
      <c r="J45" s="688"/>
      <c r="K45" s="688"/>
      <c r="L45" s="688"/>
      <c r="M45" s="688"/>
      <c r="N45" s="688"/>
    </row>
    <row r="46" spans="1:16" s="9" customFormat="1" ht="19.399999999999999" customHeight="1" x14ac:dyDescent="0.3">
      <c r="A46" s="6"/>
      <c r="B46" s="7"/>
      <c r="C46" s="7"/>
      <c r="D46" s="8"/>
      <c r="E46" s="8"/>
      <c r="F46" s="10"/>
      <c r="G46" s="10"/>
      <c r="H46" s="7"/>
      <c r="I46" s="7"/>
      <c r="J46" s="7"/>
      <c r="K46" s="7"/>
      <c r="L46" s="7"/>
      <c r="M46" s="7"/>
      <c r="N46" s="8"/>
    </row>
    <row r="47" spans="1:16" s="9" customFormat="1" ht="17.5" customHeight="1" x14ac:dyDescent="0.3">
      <c r="A47" s="6"/>
      <c r="B47" s="7"/>
      <c r="C47" s="7"/>
      <c r="D47" s="8"/>
      <c r="E47" s="8"/>
      <c r="F47" s="10"/>
      <c r="G47" s="10"/>
      <c r="H47" s="7"/>
      <c r="I47" s="7"/>
      <c r="J47" s="7"/>
      <c r="K47" s="7"/>
      <c r="L47" s="7"/>
      <c r="M47" s="7"/>
      <c r="N47" s="8"/>
    </row>
    <row r="48" spans="1:16" s="9" customFormat="1" ht="23.9" customHeight="1" x14ac:dyDescent="0.3">
      <c r="A48" s="6"/>
      <c r="B48" s="7"/>
      <c r="C48" s="7"/>
      <c r="D48" s="8"/>
      <c r="E48" s="8"/>
      <c r="F48" s="10"/>
      <c r="G48" s="10"/>
      <c r="H48" s="7"/>
      <c r="I48" s="7"/>
      <c r="J48" s="7"/>
      <c r="K48" s="7"/>
      <c r="L48" s="7"/>
      <c r="M48" s="7"/>
      <c r="N48" s="8"/>
      <c r="P48" s="14"/>
    </row>
    <row r="49" spans="1:16" s="9" customFormat="1" ht="19.5" customHeight="1" x14ac:dyDescent="0.3">
      <c r="A49" s="6"/>
      <c r="B49" s="7"/>
      <c r="C49" s="7"/>
      <c r="D49" s="8"/>
      <c r="E49" s="8"/>
      <c r="F49" s="10"/>
      <c r="G49" s="10"/>
      <c r="H49" s="7"/>
      <c r="I49" s="7"/>
      <c r="J49" s="7"/>
      <c r="K49" s="7"/>
      <c r="L49" s="7"/>
      <c r="M49" s="7"/>
      <c r="N49" s="8"/>
      <c r="P49" s="14"/>
    </row>
    <row r="50" spans="1:16" s="9" customFormat="1" ht="19.5" customHeight="1" x14ac:dyDescent="0.3">
      <c r="A50" s="6"/>
      <c r="B50" s="7"/>
      <c r="C50" s="7"/>
      <c r="D50" s="8"/>
      <c r="E50" s="8"/>
      <c r="F50" s="10"/>
      <c r="G50" s="10"/>
      <c r="H50" s="7"/>
      <c r="I50" s="7"/>
      <c r="J50" s="7"/>
      <c r="K50" s="7"/>
      <c r="L50" s="7"/>
      <c r="M50" s="7"/>
      <c r="N50" s="8"/>
      <c r="P50" s="14"/>
    </row>
    <row r="51" spans="1:16" s="9" customFormat="1" ht="19.5" customHeight="1" x14ac:dyDescent="0.3">
      <c r="A51" s="6"/>
      <c r="B51" s="7"/>
      <c r="C51" s="7"/>
      <c r="D51" s="8"/>
      <c r="E51" s="8"/>
      <c r="F51" s="10"/>
      <c r="G51" s="10"/>
      <c r="H51" s="7"/>
      <c r="I51" s="7"/>
      <c r="J51" s="7"/>
      <c r="K51" s="7"/>
      <c r="L51" s="7"/>
      <c r="M51" s="7"/>
      <c r="N51" s="8"/>
      <c r="P51" s="14"/>
    </row>
  </sheetData>
  <sheetProtection password="E9A8" sheet="1" formatRows="0" insertRows="0"/>
  <mergeCells count="88">
    <mergeCell ref="A5:F5"/>
    <mergeCell ref="A6:F6"/>
    <mergeCell ref="J7:L7"/>
    <mergeCell ref="M7:N8"/>
    <mergeCell ref="G5:I5"/>
    <mergeCell ref="J5:L5"/>
    <mergeCell ref="M5:N6"/>
    <mergeCell ref="G6:I6"/>
    <mergeCell ref="J6:L6"/>
    <mergeCell ref="J8:L8"/>
    <mergeCell ref="G7:I7"/>
    <mergeCell ref="G8:I8"/>
    <mergeCell ref="A7:F7"/>
    <mergeCell ref="A8:F8"/>
    <mergeCell ref="A1:N1"/>
    <mergeCell ref="A2:D2"/>
    <mergeCell ref="E2:N2"/>
    <mergeCell ref="A3:N3"/>
    <mergeCell ref="A4:N4"/>
    <mergeCell ref="A9:N9"/>
    <mergeCell ref="A10:I12"/>
    <mergeCell ref="J10:J12"/>
    <mergeCell ref="K10:N10"/>
    <mergeCell ref="K11:L11"/>
    <mergeCell ref="M11:N11"/>
    <mergeCell ref="K12:L12"/>
    <mergeCell ref="M12:N12"/>
    <mergeCell ref="A13:N13"/>
    <mergeCell ref="A14:N14"/>
    <mergeCell ref="A15:D16"/>
    <mergeCell ref="E15:I15"/>
    <mergeCell ref="J15:M15"/>
    <mergeCell ref="E16:I16"/>
    <mergeCell ref="J16:M16"/>
    <mergeCell ref="A22:H22"/>
    <mergeCell ref="J22:L22"/>
    <mergeCell ref="A23:N23"/>
    <mergeCell ref="A24:N24"/>
    <mergeCell ref="A25:D26"/>
    <mergeCell ref="E25:I25"/>
    <mergeCell ref="J25:M25"/>
    <mergeCell ref="E26:I26"/>
    <mergeCell ref="J26:M26"/>
    <mergeCell ref="A32:H32"/>
    <mergeCell ref="J32:L32"/>
    <mergeCell ref="A33:N33"/>
    <mergeCell ref="A34:C34"/>
    <mergeCell ref="D34:F34"/>
    <mergeCell ref="G34:N34"/>
    <mergeCell ref="A35:N35"/>
    <mergeCell ref="A36:N36"/>
    <mergeCell ref="A37:N37"/>
    <mergeCell ref="A38:C38"/>
    <mergeCell ref="D38:F38"/>
    <mergeCell ref="G38:I38"/>
    <mergeCell ref="J38:L38"/>
    <mergeCell ref="M38:N38"/>
    <mergeCell ref="A40:C40"/>
    <mergeCell ref="D40:F40"/>
    <mergeCell ref="G40:I40"/>
    <mergeCell ref="J40:L40"/>
    <mergeCell ref="M40:N40"/>
    <mergeCell ref="A39:C39"/>
    <mergeCell ref="D39:F39"/>
    <mergeCell ref="G39:I39"/>
    <mergeCell ref="J39:L39"/>
    <mergeCell ref="M39:N39"/>
    <mergeCell ref="A42:C42"/>
    <mergeCell ref="D42:F42"/>
    <mergeCell ref="G42:I42"/>
    <mergeCell ref="J42:L42"/>
    <mergeCell ref="M42:N42"/>
    <mergeCell ref="A41:C41"/>
    <mergeCell ref="D41:F41"/>
    <mergeCell ref="G41:I41"/>
    <mergeCell ref="J41:L41"/>
    <mergeCell ref="M41:N41"/>
    <mergeCell ref="A45:N45"/>
    <mergeCell ref="A43:C43"/>
    <mergeCell ref="D43:F43"/>
    <mergeCell ref="G43:I43"/>
    <mergeCell ref="J43:L43"/>
    <mergeCell ref="M43:N43"/>
    <mergeCell ref="A44:C44"/>
    <mergeCell ref="D44:F44"/>
    <mergeCell ref="G44:I44"/>
    <mergeCell ref="J44:L44"/>
    <mergeCell ref="M44:N44"/>
  </mergeCells>
  <conditionalFormatting sqref="B19:C21 E19:H21 B29:C31 E29:H31 N29:N31">
    <cfRule type="expression" dxfId="99" priority="6">
      <formula>B19=""</formula>
    </cfRule>
  </conditionalFormatting>
  <conditionalFormatting sqref="D19:D21 D29:D31">
    <cfRule type="expression" dxfId="98" priority="1">
      <formula>AND(G19="",H19="",J19="",K19="",L19="")</formula>
    </cfRule>
    <cfRule type="expression" dxfId="97" priority="14">
      <formula>AND(I19&lt;&gt;0,D19="")</formula>
    </cfRule>
  </conditionalFormatting>
  <conditionalFormatting sqref="D34:F34">
    <cfRule type="expression" dxfId="96" priority="17">
      <formula>$D$34 =""</formula>
    </cfRule>
  </conditionalFormatting>
  <conditionalFormatting sqref="F19:F21">
    <cfRule type="containsBlanks" priority="18" stopIfTrue="1">
      <formula>LEN(TRIM(F19))=0</formula>
    </cfRule>
    <cfRule type="cellIs" dxfId="95" priority="19" operator="greaterThan">
      <formula>$M$12</formula>
    </cfRule>
    <cfRule type="cellIs" dxfId="94" priority="20" operator="lessThan">
      <formula>$K$12</formula>
    </cfRule>
  </conditionalFormatting>
  <conditionalFormatting sqref="F29:F31">
    <cfRule type="containsBlanks" priority="7" stopIfTrue="1">
      <formula>LEN(TRIM(F29))=0</formula>
    </cfRule>
    <cfRule type="cellIs" dxfId="93" priority="8" operator="greaterThan">
      <formula>$M$12</formula>
    </cfRule>
    <cfRule type="cellIs" dxfId="92" priority="12" operator="lessThan">
      <formula>$K$12</formula>
    </cfRule>
  </conditionalFormatting>
  <conditionalFormatting sqref="G19:M21 G29:M31 I22 M22 I32 M32 D39:N44">
    <cfRule type="cellIs" dxfId="91" priority="15" operator="lessThan">
      <formula>0</formula>
    </cfRule>
  </conditionalFormatting>
  <conditionalFormatting sqref="J18:J19 K19:L19 J20:L21 J29:L31 N19:N21">
    <cfRule type="containsBlanks" dxfId="90" priority="16">
      <formula>LEN(TRIM(J18))=0</formula>
    </cfRule>
  </conditionalFormatting>
  <conditionalFormatting sqref="J28:K28">
    <cfRule type="containsBlanks" dxfId="89" priority="9">
      <formula>LEN(TRIM(J28))=0</formula>
    </cfRule>
  </conditionalFormatting>
  <conditionalFormatting sqref="K18">
    <cfRule type="containsBlanks" dxfId="88" priority="11">
      <formula>LEN(TRIM(K18))=0</formula>
    </cfRule>
  </conditionalFormatting>
  <conditionalFormatting sqref="M12">
    <cfRule type="expression" dxfId="87" priority="2">
      <formula>M12=""</formula>
    </cfRule>
    <cfRule type="containsBlanks" priority="3" stopIfTrue="1">
      <formula>LEN(TRIM(M12))=0</formula>
    </cfRule>
    <cfRule type="cellIs" dxfId="86" priority="4" operator="greaterThan">
      <formula>$M$7</formula>
    </cfRule>
    <cfRule type="cellIs" dxfId="85" priority="5" operator="lessThan">
      <formula>$K$12</formula>
    </cfRule>
  </conditionalFormatting>
  <conditionalFormatting sqref="M19:M21 M29:M31">
    <cfRule type="cellIs" dxfId="84" priority="13" operator="equal">
      <formula>0</formula>
    </cfRule>
  </conditionalFormatting>
  <dataValidations count="13">
    <dataValidation showInputMessage="1" showErrorMessage="1" sqref="I19" xr:uid="{18BD15EC-42EE-444D-AE6A-FFE2B865CA37}"/>
    <dataValidation allowBlank="1" showInputMessage="1" showErrorMessage="1" promptTitle="Note :" prompt="Coût relatif au SGE concernant des sources d'énergie autres que l'électricité ou le gaz naturel ou coût ne concernant pas le SGE." sqref="M27 M17" xr:uid="{C9756A1E-1CB5-48EE-AB60-CDE1B527E074}"/>
    <dataValidation allowBlank="1" showInputMessage="1" showErrorMessage="1" promptTitle="Note :" prompt="Séparer le coût total (colonne I) en coût concernant l'électricité uniquement (J), coût concernant le gaz naturel uniquement (K) et coût commun à l'électricité et au gaz naturel (L).  Tout coût résiduel apparaîtra dans coût non-admisssible (colonne M)." sqref="J15:M15 J25:M25" xr:uid="{345318C3-BD0A-47D4-B772-A209B8A074C6}"/>
    <dataValidation allowBlank="1" showInputMessage="1" showErrorMessage="1" promptTitle="Note :" prompt="Nom et fonction de l'employé.  S'il s'agit plutôt d'une réquisition interne, détailler le type d'équipement concerné." sqref="B27" xr:uid="{AA8EAD8D-741F-4C7A-89D8-6F5F089D30DD}"/>
    <dataValidation allowBlank="1" showInputMessage="1" showErrorMessage="1" promptTitle="Note :" prompt="Description des travaux réalisés ou des équipements réquisitionnés" sqref="C27" xr:uid="{C11D667C-EA9D-4D6C-B8CA-8683E22C4F5A}"/>
    <dataValidation allowBlank="1" showInputMessage="1" showErrorMessage="1" promptTitle="Note :" prompt="Numéro du bon de travail ou de réquisition interne" sqref="E27" xr:uid="{58941324-107A-4360-8934-C0C06CF47F02}"/>
    <dataValidation allowBlank="1" showInputMessage="1" showErrorMessage="1" promptTitle="Note :" prompt="Dates de début et de fin des travaux ou date de réquisition interne" sqref="F27" xr:uid="{82446F50-2DB5-4B0A-8870-EA6D0D76019B}"/>
    <dataValidation allowBlank="1" showInputMessage="1" showErrorMessage="1" promptTitle="Note :" prompt="Montant indiqué dans la facture. Si la devise n'est pas en dollars canadiens, indiquer le taux de change dans la colonne à cet effet et indiquer la devise dans la colonne commentaires." sqref="G17" xr:uid="{C3DBCAC9-7394-45B4-A486-D6583A7C1F0B}"/>
    <dataValidation allowBlank="1" showInputMessage="1" showErrorMessage="1" promptTitle="Note :" prompt="Si la facture est en dollars canadiens, inscrire 1._x000a_Si la facture n'est pas en dollars canadiens, indiquer le taux de change de la Banque du Canada à la date de la facture en $ CA / devise." sqref="H17" xr:uid="{DBDEB1D8-8D49-446F-9EB8-6D9721F7729E}"/>
    <dataValidation showInputMessage="1" showErrorMessage="1" promptTitle="Note :" prompt="Le taux horaire ($ CA) est le taux officiel déterminé par le contrôleur financier de l'organisation.  Le coût unitaire est le coût par item réquisitionné." sqref="H27" xr:uid="{8541866F-DF6F-4667-BACB-E5426AFD10B3}"/>
    <dataValidation allowBlank="1" showInputMessage="1" showErrorMessage="1" promptTitle="Note :" prompt="Coûts relatifs au SGE pour d'autres sources d'énergies ou qui non pas relatif au SGE." sqref="N17 N27" xr:uid="{1D735A32-DCC4-46DD-BF1F-CA934A0A22F4}"/>
    <dataValidation type="custom" allowBlank="1" showInputMessage="1" showErrorMessage="1" sqref="G19:H21 G29:H31" xr:uid="{4361F654-2867-48E9-95AE-12038CE058D0}">
      <formula1>ISNUMBER(G19:H21)</formula1>
    </dataValidation>
    <dataValidation type="custom" allowBlank="1" showInputMessage="1" showErrorMessage="1" sqref="J19:L21 J29:L31" xr:uid="{438F66C3-B7C6-48B2-B309-4D2268402A7A}">
      <formula1>ISNUMBER(J19:L21)</formula1>
    </dataValidation>
  </dataValidations>
  <pageMargins left="0.511811023622047" right="0.511811023622047" top="0.19685039370078741" bottom="0.511811023622047" header="0.31496062992126" footer="0.31496062992126"/>
  <pageSetup paperSize="5" fitToHeight="0" orientation="landscape" r:id="rId1"/>
  <headerFooter>
    <oddFooter>&amp;L&amp;"Arial,Normal"&amp;6Mois 51 : Rapport de dépenses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A8E1D9ED-15AE-4D2A-9152-FDD7165D462C}">
          <x14:formula1>
            <xm:f>RefMenu!$C$12:$C$15</xm:f>
          </x14:formula1>
          <xm:sqref>D29:D31</xm:sqref>
        </x14:dataValidation>
        <x14:dataValidation type="list" allowBlank="1" showInputMessage="1" showErrorMessage="1" xr:uid="{094FC94E-D0DA-43AA-9593-229E939F02C9}">
          <x14:formula1>
            <xm:f>RefMenu!$B$18:$B$22</xm:f>
          </x14:formula1>
          <xm:sqref>D19:D21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7EDDE-AB4E-40A8-A12A-D724FECDB67B}">
  <sheetPr>
    <tabColor theme="3" tint="0.749992370372631"/>
    <pageSetUpPr fitToPage="1"/>
  </sheetPr>
  <dimension ref="A1:I222"/>
  <sheetViews>
    <sheetView showGridLines="0" view="pageLayout" zoomScaleNormal="40" workbookViewId="0">
      <selection activeCell="C23" sqref="C23:D23"/>
    </sheetView>
  </sheetViews>
  <sheetFormatPr baseColWidth="10" defaultColWidth="11.54296875" defaultRowHeight="14.5" x14ac:dyDescent="0.35"/>
  <cols>
    <col min="1" max="1" width="3.54296875" style="85" customWidth="1"/>
    <col min="2" max="2" width="28.81640625" customWidth="1"/>
    <col min="3" max="3" width="36.1796875" customWidth="1"/>
    <col min="4" max="4" width="29.81640625" customWidth="1"/>
    <col min="5" max="6" width="19" customWidth="1"/>
    <col min="7" max="7" width="9.54296875" customWidth="1"/>
    <col min="8" max="8" width="9.81640625" customWidth="1"/>
    <col min="9" max="9" width="9.453125" customWidth="1"/>
  </cols>
  <sheetData>
    <row r="1" spans="1:9" x14ac:dyDescent="0.35">
      <c r="A1" s="1010"/>
      <c r="B1" s="1010"/>
      <c r="C1" s="1010"/>
      <c r="D1" s="1010"/>
      <c r="E1" s="1010"/>
      <c r="F1" s="1010"/>
      <c r="G1" s="1010"/>
      <c r="H1" s="1010"/>
      <c r="I1" s="1010"/>
    </row>
    <row r="2" spans="1:9" ht="29.15" customHeight="1" x14ac:dyDescent="0.35">
      <c r="A2" s="1010" t="e" vm="1">
        <v>#VALUE!</v>
      </c>
      <c r="B2" s="1010"/>
      <c r="C2" s="1010"/>
      <c r="D2" s="459" t="s">
        <v>885</v>
      </c>
      <c r="E2" s="460"/>
      <c r="F2" s="460"/>
      <c r="G2" s="460"/>
      <c r="H2" s="460"/>
      <c r="I2" s="460"/>
    </row>
    <row r="3" spans="1:9" x14ac:dyDescent="0.35">
      <c r="A3" s="1010"/>
      <c r="B3" s="1010"/>
      <c r="C3" s="1010"/>
      <c r="D3" s="1010"/>
      <c r="E3" s="1010"/>
      <c r="F3" s="1010"/>
      <c r="G3" s="1010"/>
      <c r="H3" s="1010"/>
      <c r="I3" s="1010"/>
    </row>
    <row r="4" spans="1:9" ht="22.4" customHeight="1" thickBot="1" x14ac:dyDescent="0.4">
      <c r="A4" s="481" t="s">
        <v>248</v>
      </c>
      <c r="B4" s="481"/>
      <c r="C4" s="481"/>
      <c r="D4" s="481"/>
      <c r="E4" s="481"/>
      <c r="F4" s="481"/>
      <c r="G4" s="481"/>
      <c r="H4" s="481"/>
      <c r="I4" s="481"/>
    </row>
    <row r="5" spans="1:9" ht="12.25" customHeight="1" x14ac:dyDescent="0.35">
      <c r="A5" s="514" t="s">
        <v>249</v>
      </c>
      <c r="B5" s="515"/>
      <c r="C5" s="516"/>
      <c r="D5" s="167" t="s">
        <v>250</v>
      </c>
      <c r="E5" s="542" t="s">
        <v>692</v>
      </c>
      <c r="F5" s="543"/>
      <c r="G5" s="508" t="s">
        <v>873</v>
      </c>
      <c r="H5" s="509"/>
      <c r="I5" s="510"/>
    </row>
    <row r="6" spans="1:9" ht="19.399999999999999" customHeight="1" x14ac:dyDescent="0.35">
      <c r="A6" s="467">
        <f xml:space="preserve"> NomEntreprise</f>
        <v>0</v>
      </c>
      <c r="B6" s="468"/>
      <c r="C6" s="469"/>
      <c r="D6" s="182">
        <f xml:space="preserve"> NEQ</f>
        <v>0</v>
      </c>
      <c r="E6" s="538">
        <f xml:space="preserve"> NoProjetHQ</f>
        <v>0</v>
      </c>
      <c r="F6" s="539"/>
      <c r="G6" s="511"/>
      <c r="H6" s="512"/>
      <c r="I6" s="513"/>
    </row>
    <row r="7" spans="1:9" ht="12.25" customHeight="1" x14ac:dyDescent="0.35">
      <c r="A7" s="505" t="s">
        <v>251</v>
      </c>
      <c r="B7" s="506"/>
      <c r="C7" s="507"/>
      <c r="D7" s="168" t="s">
        <v>255</v>
      </c>
      <c r="E7" s="502" t="s">
        <v>693</v>
      </c>
      <c r="F7" s="503"/>
      <c r="G7" s="601" t="str">
        <f>IF(DateDemarrage&lt;&gt;0, EDATE(DateDemarrage, 63), "")</f>
        <v/>
      </c>
      <c r="H7" s="770"/>
      <c r="I7" s="602"/>
    </row>
    <row r="8" spans="1:9" ht="19.399999999999999" customHeight="1" x14ac:dyDescent="0.35">
      <c r="A8" s="467">
        <f xml:space="preserve"> NomUsine</f>
        <v>0</v>
      </c>
      <c r="B8" s="468"/>
      <c r="C8" s="469"/>
      <c r="D8" s="183">
        <f xml:space="preserve"> DateDemarrage</f>
        <v>0</v>
      </c>
      <c r="E8" s="452">
        <f xml:space="preserve"> NoProjetEnergir</f>
        <v>0</v>
      </c>
      <c r="F8" s="504"/>
      <c r="G8" s="603"/>
      <c r="H8" s="771"/>
      <c r="I8" s="604"/>
    </row>
    <row r="9" spans="1:9" ht="7.4" customHeight="1" x14ac:dyDescent="0.35">
      <c r="A9" s="789"/>
      <c r="B9" s="789"/>
      <c r="C9" s="789"/>
      <c r="D9" s="789"/>
      <c r="E9" s="789"/>
      <c r="F9" s="789"/>
      <c r="G9" s="789"/>
      <c r="H9" s="789"/>
      <c r="I9" s="789"/>
    </row>
    <row r="10" spans="1:9" ht="22.5" customHeight="1" x14ac:dyDescent="0.35">
      <c r="A10" s="764" t="s">
        <v>477</v>
      </c>
      <c r="B10" s="765"/>
      <c r="C10" s="765"/>
      <c r="D10" s="766"/>
      <c r="E10" s="607"/>
      <c r="F10" s="608"/>
      <c r="G10" s="935"/>
      <c r="H10" s="935"/>
      <c r="I10" s="935"/>
    </row>
    <row r="11" spans="1:9" ht="7.4" customHeight="1" x14ac:dyDescent="0.35">
      <c r="A11" s="804"/>
      <c r="B11" s="804"/>
      <c r="C11" s="804"/>
      <c r="D11" s="804"/>
      <c r="E11" s="804"/>
      <c r="F11" s="804"/>
      <c r="G11" s="804"/>
      <c r="H11" s="804"/>
      <c r="I11" s="804"/>
    </row>
    <row r="12" spans="1:9" ht="26.15" customHeight="1" x14ac:dyDescent="0.35">
      <c r="A12" s="767" t="s">
        <v>230</v>
      </c>
      <c r="B12" s="767"/>
      <c r="C12" s="767"/>
      <c r="D12" s="767"/>
      <c r="E12" s="767"/>
      <c r="F12" s="767"/>
      <c r="G12" s="767"/>
      <c r="H12" s="767"/>
      <c r="I12" s="767"/>
    </row>
    <row r="13" spans="1:9" ht="26.15" customHeight="1" x14ac:dyDescent="0.35">
      <c r="A13" s="562" t="s">
        <v>232</v>
      </c>
      <c r="B13" s="562"/>
      <c r="C13" s="562"/>
      <c r="D13" s="562"/>
      <c r="E13" s="562"/>
      <c r="F13" s="562"/>
      <c r="G13" s="562"/>
      <c r="H13" s="562"/>
      <c r="I13" s="562"/>
    </row>
    <row r="14" spans="1:9" ht="18.649999999999999" customHeight="1" x14ac:dyDescent="0.35">
      <c r="A14" s="825" t="s">
        <v>163</v>
      </c>
      <c r="B14" s="825"/>
      <c r="C14" s="825"/>
      <c r="D14" s="825"/>
      <c r="E14" s="825"/>
      <c r="F14" s="825"/>
      <c r="G14" s="825"/>
      <c r="H14" s="825"/>
      <c r="I14" s="825"/>
    </row>
    <row r="15" spans="1:9" ht="16.5" customHeight="1" x14ac:dyDescent="0.35">
      <c r="A15" s="519" t="s">
        <v>10</v>
      </c>
      <c r="B15" s="571"/>
      <c r="C15" s="779"/>
      <c r="D15" s="519" t="s">
        <v>645</v>
      </c>
      <c r="E15" s="768" t="s">
        <v>221</v>
      </c>
      <c r="F15" s="769"/>
      <c r="G15" s="768" t="s">
        <v>11</v>
      </c>
      <c r="H15" s="772"/>
      <c r="I15" s="769"/>
    </row>
    <row r="16" spans="1:9" ht="36" customHeight="1" x14ac:dyDescent="0.35">
      <c r="A16" s="611"/>
      <c r="B16" s="612"/>
      <c r="C16" s="780"/>
      <c r="D16" s="519"/>
      <c r="E16" s="59" t="s">
        <v>12</v>
      </c>
      <c r="F16" s="70" t="s">
        <v>13</v>
      </c>
      <c r="G16" s="57" t="s">
        <v>147</v>
      </c>
      <c r="H16" s="58" t="s">
        <v>146</v>
      </c>
      <c r="I16" s="70" t="s">
        <v>145</v>
      </c>
    </row>
    <row r="17" spans="1:9" ht="48.65" customHeight="1" x14ac:dyDescent="0.35">
      <c r="A17" s="79" t="s">
        <v>14</v>
      </c>
      <c r="B17" s="781" t="s">
        <v>597</v>
      </c>
      <c r="C17" s="782"/>
      <c r="D17" s="71" t="s">
        <v>756</v>
      </c>
      <c r="E17" s="88"/>
      <c r="F17" s="88"/>
      <c r="G17" s="72" t="s">
        <v>26</v>
      </c>
      <c r="H17" s="72" t="s">
        <v>27</v>
      </c>
      <c r="I17" s="72" t="s">
        <v>213</v>
      </c>
    </row>
    <row r="18" spans="1:9" ht="3.65" customHeight="1" x14ac:dyDescent="0.35">
      <c r="A18" s="1000"/>
      <c r="B18" s="1000"/>
      <c r="C18" s="1000"/>
      <c r="D18" s="1000"/>
      <c r="E18" s="1000"/>
      <c r="F18" s="1000"/>
      <c r="G18" s="1000"/>
      <c r="H18" s="1000"/>
      <c r="I18" s="1000"/>
    </row>
    <row r="19" spans="1:9" ht="3.65" customHeight="1" x14ac:dyDescent="0.35">
      <c r="A19" s="1001"/>
      <c r="B19" s="1001"/>
      <c r="C19" s="1001"/>
      <c r="D19" s="1001"/>
      <c r="E19" s="1001"/>
      <c r="F19" s="1001"/>
      <c r="G19" s="1001"/>
      <c r="H19" s="1001"/>
      <c r="I19" s="1001"/>
    </row>
    <row r="20" spans="1:9" ht="18.649999999999999" customHeight="1" x14ac:dyDescent="0.35">
      <c r="A20" s="825" t="s">
        <v>164</v>
      </c>
      <c r="B20" s="825"/>
      <c r="C20" s="825"/>
      <c r="D20" s="825"/>
      <c r="E20" s="825"/>
      <c r="F20" s="825"/>
      <c r="G20" s="825"/>
      <c r="H20" s="825"/>
      <c r="I20" s="825"/>
    </row>
    <row r="21" spans="1:9" ht="43.4" customHeight="1" x14ac:dyDescent="0.35">
      <c r="A21" s="80" t="s">
        <v>14</v>
      </c>
      <c r="B21" s="550" t="s">
        <v>233</v>
      </c>
      <c r="C21" s="551"/>
      <c r="D21" s="67" t="s">
        <v>757</v>
      </c>
      <c r="E21" s="86"/>
      <c r="F21" s="86"/>
      <c r="G21" s="73" t="s">
        <v>28</v>
      </c>
      <c r="H21" s="73" t="s">
        <v>29</v>
      </c>
      <c r="I21" s="73" t="s">
        <v>213</v>
      </c>
    </row>
    <row r="22" spans="1:9" ht="43.4" customHeight="1" x14ac:dyDescent="0.35">
      <c r="A22" s="81" t="s">
        <v>30</v>
      </c>
      <c r="B22" s="787" t="s">
        <v>304</v>
      </c>
      <c r="C22" s="788"/>
      <c r="D22" s="67" t="s">
        <v>757</v>
      </c>
      <c r="E22" s="87"/>
      <c r="F22" s="87"/>
      <c r="G22" s="74" t="s">
        <v>28</v>
      </c>
      <c r="H22" s="74" t="s">
        <v>29</v>
      </c>
      <c r="I22" s="74" t="s">
        <v>213</v>
      </c>
    </row>
    <row r="23" spans="1:9" ht="60.65" customHeight="1" x14ac:dyDescent="0.35">
      <c r="A23" s="79" t="s">
        <v>31</v>
      </c>
      <c r="B23" s="78" t="s">
        <v>235</v>
      </c>
      <c r="C23" s="1013" t="s">
        <v>234</v>
      </c>
      <c r="D23" s="1013"/>
      <c r="E23" s="88"/>
      <c r="F23" s="88"/>
      <c r="G23" s="72" t="s">
        <v>28</v>
      </c>
      <c r="H23" s="72" t="s">
        <v>29</v>
      </c>
      <c r="I23" s="72" t="s">
        <v>213</v>
      </c>
    </row>
    <row r="24" spans="1:9" ht="3.65" customHeight="1" x14ac:dyDescent="0.35">
      <c r="A24" s="1000"/>
      <c r="B24" s="1000"/>
      <c r="C24" s="1000"/>
      <c r="D24" s="1000"/>
      <c r="E24" s="1000"/>
      <c r="F24" s="1000"/>
      <c r="G24" s="1000"/>
      <c r="H24" s="1000"/>
      <c r="I24" s="1000"/>
    </row>
    <row r="25" spans="1:9" ht="17.25" customHeight="1" x14ac:dyDescent="0.35">
      <c r="A25" s="1001"/>
      <c r="B25" s="1001"/>
      <c r="C25" s="1001"/>
      <c r="D25" s="1001"/>
      <c r="E25" s="1001"/>
      <c r="F25" s="1001"/>
      <c r="G25" s="1001"/>
      <c r="H25" s="1001"/>
      <c r="I25" s="1001"/>
    </row>
    <row r="26" spans="1:9" ht="25.4" customHeight="1" x14ac:dyDescent="0.35">
      <c r="A26" s="825" t="s">
        <v>604</v>
      </c>
      <c r="B26" s="825"/>
      <c r="C26" s="825"/>
      <c r="D26" s="825"/>
      <c r="E26" s="314" t="s">
        <v>12</v>
      </c>
      <c r="F26" s="314" t="s">
        <v>13</v>
      </c>
      <c r="G26" s="314" t="s">
        <v>147</v>
      </c>
      <c r="H26" s="314" t="s">
        <v>146</v>
      </c>
      <c r="I26" s="314" t="s">
        <v>145</v>
      </c>
    </row>
    <row r="27" spans="1:9" ht="76.400000000000006" customHeight="1" x14ac:dyDescent="0.35">
      <c r="A27" s="80" t="s">
        <v>14</v>
      </c>
      <c r="B27" s="75" t="s">
        <v>615</v>
      </c>
      <c r="C27" s="773" t="s">
        <v>443</v>
      </c>
      <c r="D27" s="774"/>
      <c r="E27" s="86"/>
      <c r="F27" s="86"/>
      <c r="G27" s="73" t="s">
        <v>32</v>
      </c>
      <c r="H27" s="73" t="s">
        <v>33</v>
      </c>
      <c r="I27" s="109" t="s">
        <v>1</v>
      </c>
    </row>
    <row r="28" spans="1:9" ht="85.75" customHeight="1" x14ac:dyDescent="0.35">
      <c r="A28" s="81" t="s">
        <v>30</v>
      </c>
      <c r="B28" s="69" t="s">
        <v>606</v>
      </c>
      <c r="C28" s="619" t="s">
        <v>443</v>
      </c>
      <c r="D28" s="621"/>
      <c r="E28" s="87"/>
      <c r="F28" s="89"/>
      <c r="G28" s="74" t="s">
        <v>32</v>
      </c>
      <c r="H28" s="74" t="s">
        <v>33</v>
      </c>
      <c r="I28" s="74" t="s">
        <v>213</v>
      </c>
    </row>
    <row r="29" spans="1:9" ht="68.5" customHeight="1" x14ac:dyDescent="0.35">
      <c r="A29" s="81" t="s">
        <v>31</v>
      </c>
      <c r="B29" s="122" t="s">
        <v>607</v>
      </c>
      <c r="C29" s="619" t="s">
        <v>443</v>
      </c>
      <c r="D29" s="621"/>
      <c r="E29" s="89"/>
      <c r="F29" s="89"/>
      <c r="G29" s="74" t="s">
        <v>32</v>
      </c>
      <c r="H29" s="74" t="s">
        <v>33</v>
      </c>
      <c r="I29" s="74" t="s">
        <v>213</v>
      </c>
    </row>
    <row r="30" spans="1:9" ht="161.5" customHeight="1" x14ac:dyDescent="0.35">
      <c r="A30" s="81" t="s">
        <v>34</v>
      </c>
      <c r="B30" s="122" t="s">
        <v>626</v>
      </c>
      <c r="C30" s="619" t="s">
        <v>443</v>
      </c>
      <c r="D30" s="621"/>
      <c r="E30" s="89"/>
      <c r="F30" s="89"/>
      <c r="G30" s="74" t="s">
        <v>32</v>
      </c>
      <c r="H30" s="74" t="s">
        <v>33</v>
      </c>
      <c r="I30" s="74" t="s">
        <v>213</v>
      </c>
    </row>
    <row r="31" spans="1:9" ht="149.5" customHeight="1" x14ac:dyDescent="0.35">
      <c r="A31" s="81" t="s">
        <v>35</v>
      </c>
      <c r="B31" s="122" t="s">
        <v>627</v>
      </c>
      <c r="C31" s="619" t="s">
        <v>443</v>
      </c>
      <c r="D31" s="621"/>
      <c r="E31" s="89"/>
      <c r="F31" s="89"/>
      <c r="G31" s="74" t="s">
        <v>32</v>
      </c>
      <c r="H31" s="74" t="s">
        <v>33</v>
      </c>
      <c r="I31" s="74" t="s">
        <v>213</v>
      </c>
    </row>
    <row r="32" spans="1:9" ht="4.4000000000000004" customHeight="1" x14ac:dyDescent="0.35">
      <c r="A32" s="1005"/>
      <c r="B32" s="1005"/>
      <c r="C32" s="1005"/>
      <c r="D32" s="1005"/>
      <c r="E32" s="1005"/>
      <c r="F32" s="1005"/>
      <c r="G32" s="1005"/>
      <c r="H32" s="1005"/>
      <c r="I32" s="1005"/>
    </row>
    <row r="33" spans="1:9" ht="4.75" customHeight="1" x14ac:dyDescent="0.35">
      <c r="A33" s="1006"/>
      <c r="B33" s="1006"/>
      <c r="C33" s="1006"/>
      <c r="D33" s="1006"/>
      <c r="E33" s="1006"/>
      <c r="F33" s="1006"/>
      <c r="G33" s="1006"/>
      <c r="H33" s="1006"/>
      <c r="I33" s="1006"/>
    </row>
    <row r="34" spans="1:9" ht="26.15" customHeight="1" x14ac:dyDescent="0.35">
      <c r="A34" s="562" t="s">
        <v>165</v>
      </c>
      <c r="B34" s="562"/>
      <c r="C34" s="562"/>
      <c r="D34" s="562"/>
      <c r="E34" s="313" t="s">
        <v>12</v>
      </c>
      <c r="F34" s="313" t="s">
        <v>13</v>
      </c>
      <c r="G34" s="313" t="s">
        <v>147</v>
      </c>
      <c r="H34" s="313" t="s">
        <v>146</v>
      </c>
      <c r="I34" s="313" t="s">
        <v>145</v>
      </c>
    </row>
    <row r="35" spans="1:9" ht="18.649999999999999" customHeight="1" x14ac:dyDescent="0.35">
      <c r="A35" s="825" t="s">
        <v>166</v>
      </c>
      <c r="B35" s="825"/>
      <c r="C35" s="825"/>
      <c r="D35" s="825"/>
      <c r="E35" s="825"/>
      <c r="F35" s="825"/>
      <c r="G35" s="825"/>
      <c r="H35" s="825"/>
      <c r="I35" s="825"/>
    </row>
    <row r="36" spans="1:9" ht="253.4" customHeight="1" x14ac:dyDescent="0.35">
      <c r="A36" s="82" t="s">
        <v>14</v>
      </c>
      <c r="B36" s="76" t="s">
        <v>631</v>
      </c>
      <c r="C36" s="1014" t="s">
        <v>222</v>
      </c>
      <c r="D36" s="1015"/>
      <c r="E36" s="90"/>
      <c r="F36" s="90"/>
      <c r="G36" s="77" t="s">
        <v>36</v>
      </c>
      <c r="H36" s="77" t="s">
        <v>37</v>
      </c>
      <c r="I36" s="77" t="s">
        <v>213</v>
      </c>
    </row>
    <row r="37" spans="1:9" ht="3.65" customHeight="1" x14ac:dyDescent="0.35">
      <c r="A37" s="1000"/>
      <c r="B37" s="1000"/>
      <c r="C37" s="1000"/>
      <c r="D37" s="1000"/>
      <c r="E37" s="1000"/>
      <c r="F37" s="1000"/>
      <c r="G37" s="1000"/>
      <c r="H37" s="1000"/>
      <c r="I37" s="1000"/>
    </row>
    <row r="38" spans="1:9" ht="13.5" customHeight="1" x14ac:dyDescent="0.35">
      <c r="A38" s="1001"/>
      <c r="B38" s="1001"/>
      <c r="C38" s="1001"/>
      <c r="D38" s="1001"/>
      <c r="E38" s="1001"/>
      <c r="F38" s="1001"/>
      <c r="G38" s="1001"/>
      <c r="H38" s="1001"/>
      <c r="I38" s="1001"/>
    </row>
    <row r="39" spans="1:9" ht="25.4" customHeight="1" x14ac:dyDescent="0.35">
      <c r="A39" s="825" t="s">
        <v>404</v>
      </c>
      <c r="B39" s="825"/>
      <c r="C39" s="825"/>
      <c r="D39" s="825"/>
      <c r="E39" s="314" t="s">
        <v>12</v>
      </c>
      <c r="F39" s="314" t="s">
        <v>13</v>
      </c>
      <c r="G39" s="314" t="s">
        <v>147</v>
      </c>
      <c r="H39" s="314" t="s">
        <v>146</v>
      </c>
      <c r="I39" s="314" t="s">
        <v>145</v>
      </c>
    </row>
    <row r="40" spans="1:9" ht="123" customHeight="1" x14ac:dyDescent="0.35">
      <c r="A40" s="80" t="s">
        <v>14</v>
      </c>
      <c r="B40" s="299" t="s">
        <v>610</v>
      </c>
      <c r="C40" s="931" t="s">
        <v>443</v>
      </c>
      <c r="D40" s="932"/>
      <c r="E40" s="86"/>
      <c r="F40" s="86"/>
      <c r="G40" s="73" t="s">
        <v>38</v>
      </c>
      <c r="H40" s="109" t="s">
        <v>708</v>
      </c>
      <c r="I40" s="73" t="s">
        <v>213</v>
      </c>
    </row>
    <row r="41" spans="1:9" ht="173.25" customHeight="1" x14ac:dyDescent="0.35">
      <c r="A41" s="81" t="s">
        <v>30</v>
      </c>
      <c r="B41" s="69" t="s">
        <v>406</v>
      </c>
      <c r="C41" s="829" t="s">
        <v>443</v>
      </c>
      <c r="D41" s="830"/>
      <c r="E41" s="87"/>
      <c r="F41" s="87"/>
      <c r="G41" s="74" t="s">
        <v>38</v>
      </c>
      <c r="H41" s="74" t="s">
        <v>121</v>
      </c>
      <c r="I41" s="74" t="s">
        <v>213</v>
      </c>
    </row>
    <row r="42" spans="1:9" ht="103.4" customHeight="1" x14ac:dyDescent="0.35">
      <c r="A42" s="81" t="s">
        <v>31</v>
      </c>
      <c r="B42" s="787" t="s">
        <v>724</v>
      </c>
      <c r="C42" s="788"/>
      <c r="D42" s="131" t="s">
        <v>305</v>
      </c>
      <c r="E42" s="87"/>
      <c r="F42" s="87"/>
      <c r="G42" s="74" t="s">
        <v>38</v>
      </c>
      <c r="H42" s="74" t="s">
        <v>121</v>
      </c>
      <c r="I42" s="74" t="s">
        <v>213</v>
      </c>
    </row>
    <row r="43" spans="1:9" ht="50.15" customHeight="1" x14ac:dyDescent="0.35">
      <c r="A43" s="51" t="s">
        <v>34</v>
      </c>
      <c r="B43" s="1016" t="s">
        <v>730</v>
      </c>
      <c r="C43" s="1017"/>
      <c r="D43" s="132" t="s">
        <v>306</v>
      </c>
      <c r="E43" s="88"/>
      <c r="F43" s="88"/>
      <c r="G43" s="72" t="s">
        <v>213</v>
      </c>
      <c r="H43" s="72" t="s">
        <v>213</v>
      </c>
      <c r="I43" s="72" t="s">
        <v>213</v>
      </c>
    </row>
    <row r="44" spans="1:9" ht="3.65" customHeight="1" x14ac:dyDescent="0.35">
      <c r="A44" s="777"/>
      <c r="B44" s="777"/>
      <c r="C44" s="777"/>
      <c r="D44" s="777"/>
      <c r="E44" s="777"/>
      <c r="F44" s="777"/>
      <c r="G44" s="777"/>
      <c r="H44" s="777"/>
      <c r="I44" s="777"/>
    </row>
    <row r="45" spans="1:9" ht="3.65" customHeight="1" x14ac:dyDescent="0.35">
      <c r="A45" s="778"/>
      <c r="B45" s="778"/>
      <c r="C45" s="778"/>
      <c r="D45" s="778"/>
      <c r="E45" s="778"/>
      <c r="F45" s="778"/>
      <c r="G45" s="778"/>
      <c r="H45" s="778"/>
      <c r="I45" s="778"/>
    </row>
    <row r="46" spans="1:9" ht="18.649999999999999" customHeight="1" x14ac:dyDescent="0.35">
      <c r="A46" s="825" t="s">
        <v>167</v>
      </c>
      <c r="B46" s="825"/>
      <c r="C46" s="825"/>
      <c r="D46" s="825"/>
      <c r="E46" s="825"/>
      <c r="F46" s="825"/>
      <c r="G46" s="825"/>
      <c r="H46" s="825"/>
      <c r="I46" s="825"/>
    </row>
    <row r="47" spans="1:9" ht="86.5" customHeight="1" x14ac:dyDescent="0.35">
      <c r="A47" s="80" t="s">
        <v>14</v>
      </c>
      <c r="B47" s="550" t="s">
        <v>675</v>
      </c>
      <c r="C47" s="551"/>
      <c r="D47" s="133" t="s">
        <v>766</v>
      </c>
      <c r="E47" s="86"/>
      <c r="F47" s="86"/>
      <c r="G47" s="73" t="s">
        <v>40</v>
      </c>
      <c r="H47" s="73" t="s">
        <v>41</v>
      </c>
      <c r="I47" s="73" t="s">
        <v>213</v>
      </c>
    </row>
    <row r="48" spans="1:9" ht="134.5" customHeight="1" x14ac:dyDescent="0.35">
      <c r="A48" s="81" t="s">
        <v>30</v>
      </c>
      <c r="B48" s="69" t="s">
        <v>643</v>
      </c>
      <c r="C48" s="829" t="s">
        <v>443</v>
      </c>
      <c r="D48" s="830"/>
      <c r="E48" s="87"/>
      <c r="F48" s="87"/>
      <c r="G48" s="74" t="s">
        <v>40</v>
      </c>
      <c r="H48" s="74" t="s">
        <v>41</v>
      </c>
      <c r="I48" s="74" t="s">
        <v>213</v>
      </c>
    </row>
    <row r="49" spans="1:9" ht="7.4" customHeight="1" x14ac:dyDescent="0.35">
      <c r="A49" s="1005"/>
      <c r="B49" s="1005"/>
      <c r="C49" s="1005"/>
      <c r="D49" s="1005"/>
      <c r="E49" s="1005"/>
      <c r="F49" s="1005"/>
      <c r="G49" s="1005"/>
      <c r="H49" s="1005"/>
      <c r="I49" s="1005"/>
    </row>
    <row r="50" spans="1:9" ht="7.4" customHeight="1" x14ac:dyDescent="0.35">
      <c r="A50" s="1006"/>
      <c r="B50" s="1006"/>
      <c r="C50" s="1006"/>
      <c r="D50" s="1006"/>
      <c r="E50" s="1006"/>
      <c r="F50" s="1006"/>
      <c r="G50" s="1006"/>
      <c r="H50" s="1006"/>
      <c r="I50" s="1006"/>
    </row>
    <row r="51" spans="1:9" ht="26.15" customHeight="1" x14ac:dyDescent="0.35">
      <c r="A51" s="562" t="s">
        <v>168</v>
      </c>
      <c r="B51" s="562"/>
      <c r="C51" s="562"/>
      <c r="D51" s="562"/>
      <c r="E51" s="313" t="s">
        <v>12</v>
      </c>
      <c r="F51" s="313" t="s">
        <v>13</v>
      </c>
      <c r="G51" s="313" t="s">
        <v>147</v>
      </c>
      <c r="H51" s="313" t="s">
        <v>146</v>
      </c>
      <c r="I51" s="313" t="s">
        <v>145</v>
      </c>
    </row>
    <row r="52" spans="1:9" ht="18.649999999999999" customHeight="1" x14ac:dyDescent="0.35">
      <c r="A52" s="825" t="s">
        <v>618</v>
      </c>
      <c r="B52" s="825"/>
      <c r="C52" s="825"/>
      <c r="D52" s="825"/>
      <c r="E52" s="825"/>
      <c r="F52" s="825"/>
      <c r="G52" s="825"/>
      <c r="H52" s="825"/>
      <c r="I52" s="825"/>
    </row>
    <row r="53" spans="1:9" ht="84" customHeight="1" x14ac:dyDescent="0.35">
      <c r="A53" s="82" t="s">
        <v>14</v>
      </c>
      <c r="B53" s="523" t="s">
        <v>745</v>
      </c>
      <c r="C53" s="524"/>
      <c r="D53" s="134" t="s">
        <v>307</v>
      </c>
      <c r="E53" s="90"/>
      <c r="F53" s="90"/>
      <c r="G53" s="77" t="s">
        <v>42</v>
      </c>
      <c r="H53" s="77" t="s">
        <v>43</v>
      </c>
      <c r="I53" s="77" t="s">
        <v>213</v>
      </c>
    </row>
    <row r="54" spans="1:9" ht="3.65" customHeight="1" x14ac:dyDescent="0.35">
      <c r="A54" s="1000"/>
      <c r="B54" s="1000"/>
      <c r="C54" s="1000"/>
      <c r="D54" s="1000"/>
      <c r="E54" s="1000"/>
      <c r="F54" s="1000"/>
      <c r="G54" s="1000"/>
      <c r="H54" s="1000"/>
      <c r="I54" s="1000"/>
    </row>
    <row r="55" spans="1:9" ht="3.65" customHeight="1" x14ac:dyDescent="0.35">
      <c r="A55" s="1001"/>
      <c r="B55" s="1001"/>
      <c r="C55" s="1001"/>
      <c r="D55" s="1001"/>
      <c r="E55" s="1001"/>
      <c r="F55" s="1001"/>
      <c r="G55" s="1001"/>
      <c r="H55" s="1001"/>
      <c r="I55" s="1001"/>
    </row>
    <row r="56" spans="1:9" ht="18.649999999999999" customHeight="1" x14ac:dyDescent="0.35">
      <c r="A56" s="825" t="s">
        <v>238</v>
      </c>
      <c r="B56" s="825"/>
      <c r="C56" s="825"/>
      <c r="D56" s="825"/>
      <c r="E56" s="825"/>
      <c r="F56" s="825"/>
      <c r="G56" s="825"/>
      <c r="H56" s="825"/>
      <c r="I56" s="825"/>
    </row>
    <row r="57" spans="1:9" ht="58.75" customHeight="1" x14ac:dyDescent="0.35">
      <c r="A57" s="80" t="s">
        <v>14</v>
      </c>
      <c r="B57" s="550" t="s">
        <v>725</v>
      </c>
      <c r="C57" s="551"/>
      <c r="D57" s="133" t="s">
        <v>308</v>
      </c>
      <c r="E57" s="86"/>
      <c r="F57" s="86"/>
      <c r="G57" s="73" t="s">
        <v>44</v>
      </c>
      <c r="H57" s="73" t="s">
        <v>45</v>
      </c>
      <c r="I57" s="73" t="s">
        <v>1</v>
      </c>
    </row>
    <row r="58" spans="1:9" ht="50.5" customHeight="1" x14ac:dyDescent="0.35">
      <c r="A58" s="81" t="s">
        <v>30</v>
      </c>
      <c r="B58" s="787" t="s">
        <v>732</v>
      </c>
      <c r="C58" s="788"/>
      <c r="D58" s="131" t="s">
        <v>309</v>
      </c>
      <c r="E58" s="87"/>
      <c r="F58" s="87"/>
      <c r="G58" s="74" t="s">
        <v>44</v>
      </c>
      <c r="H58" s="74" t="s">
        <v>45</v>
      </c>
      <c r="I58" s="74" t="s">
        <v>3</v>
      </c>
    </row>
    <row r="59" spans="1:9" ht="117.65" customHeight="1" x14ac:dyDescent="0.35">
      <c r="A59" s="81" t="s">
        <v>31</v>
      </c>
      <c r="B59" s="69" t="s">
        <v>598</v>
      </c>
      <c r="C59" s="829" t="s">
        <v>222</v>
      </c>
      <c r="D59" s="830"/>
      <c r="E59" s="87"/>
      <c r="F59" s="87"/>
      <c r="G59" s="74" t="s">
        <v>44</v>
      </c>
      <c r="H59" s="74" t="s">
        <v>45</v>
      </c>
      <c r="I59" s="74" t="s">
        <v>4</v>
      </c>
    </row>
    <row r="60" spans="1:9" ht="50.5" customHeight="1" x14ac:dyDescent="0.35">
      <c r="A60" s="81" t="s">
        <v>34</v>
      </c>
      <c r="B60" s="787" t="s">
        <v>617</v>
      </c>
      <c r="C60" s="788"/>
      <c r="D60" s="131" t="s">
        <v>492</v>
      </c>
      <c r="E60" s="87"/>
      <c r="F60" s="87"/>
      <c r="G60" s="74" t="s">
        <v>44</v>
      </c>
      <c r="H60" s="74" t="s">
        <v>45</v>
      </c>
      <c r="I60" s="74" t="s">
        <v>2</v>
      </c>
    </row>
    <row r="61" spans="1:9" ht="50.5" customHeight="1" x14ac:dyDescent="0.35">
      <c r="A61" s="81" t="s">
        <v>35</v>
      </c>
      <c r="B61" s="787" t="s">
        <v>792</v>
      </c>
      <c r="C61" s="788"/>
      <c r="D61" s="131" t="s">
        <v>310</v>
      </c>
      <c r="E61" s="87"/>
      <c r="F61" s="87"/>
      <c r="G61" s="74" t="s">
        <v>44</v>
      </c>
      <c r="H61" s="74" t="s">
        <v>45</v>
      </c>
      <c r="I61" s="74" t="s">
        <v>46</v>
      </c>
    </row>
    <row r="62" spans="1:9" ht="41.15" customHeight="1" x14ac:dyDescent="0.35">
      <c r="A62" s="81" t="s">
        <v>47</v>
      </c>
      <c r="B62" s="787" t="s">
        <v>239</v>
      </c>
      <c r="C62" s="788"/>
      <c r="D62" s="131" t="s">
        <v>306</v>
      </c>
      <c r="E62" s="87"/>
      <c r="F62" s="87"/>
      <c r="G62" s="74" t="s">
        <v>44</v>
      </c>
      <c r="H62" s="74" t="s">
        <v>45</v>
      </c>
      <c r="I62" s="123" t="s">
        <v>392</v>
      </c>
    </row>
    <row r="63" spans="1:9" ht="57" customHeight="1" x14ac:dyDescent="0.35">
      <c r="A63" s="81" t="s">
        <v>48</v>
      </c>
      <c r="B63" s="787" t="s">
        <v>648</v>
      </c>
      <c r="C63" s="788"/>
      <c r="D63" s="135" t="s">
        <v>306</v>
      </c>
      <c r="E63" s="87"/>
      <c r="F63" s="87"/>
      <c r="G63" s="74" t="s">
        <v>44</v>
      </c>
      <c r="H63" s="74" t="s">
        <v>45</v>
      </c>
      <c r="I63" s="74" t="s">
        <v>49</v>
      </c>
    </row>
    <row r="64" spans="1:9" ht="54.65" customHeight="1" x14ac:dyDescent="0.35">
      <c r="A64" s="79" t="s">
        <v>50</v>
      </c>
      <c r="B64" s="122" t="s">
        <v>758</v>
      </c>
      <c r="C64" s="1007" t="s">
        <v>234</v>
      </c>
      <c r="D64" s="1008"/>
      <c r="E64" s="88"/>
      <c r="F64" s="88"/>
      <c r="G64" s="72" t="s">
        <v>44</v>
      </c>
      <c r="H64" s="72" t="s">
        <v>45</v>
      </c>
      <c r="I64" s="72" t="s">
        <v>7</v>
      </c>
    </row>
    <row r="65" spans="1:9" ht="82.5" customHeight="1" x14ac:dyDescent="0.35">
      <c r="A65" s="25" t="s">
        <v>624</v>
      </c>
      <c r="B65" s="304" t="s">
        <v>629</v>
      </c>
      <c r="C65" s="829" t="s">
        <v>222</v>
      </c>
      <c r="D65" s="830"/>
      <c r="E65" s="240"/>
      <c r="F65" s="240"/>
      <c r="G65" s="123" t="s">
        <v>44</v>
      </c>
      <c r="H65" s="123" t="s">
        <v>45</v>
      </c>
      <c r="I65" s="123" t="s">
        <v>5</v>
      </c>
    </row>
    <row r="66" spans="1:9" ht="7.4" customHeight="1" x14ac:dyDescent="0.35">
      <c r="A66" s="1009"/>
      <c r="B66" s="1009"/>
      <c r="C66" s="1009"/>
      <c r="D66" s="1009"/>
      <c r="E66" s="1009"/>
      <c r="F66" s="1009"/>
      <c r="G66" s="1009"/>
      <c r="H66" s="1009"/>
      <c r="I66" s="1009"/>
    </row>
    <row r="67" spans="1:9" ht="7.4" customHeight="1" x14ac:dyDescent="0.35">
      <c r="A67" s="1001"/>
      <c r="B67" s="1001"/>
      <c r="C67" s="1001"/>
      <c r="D67" s="1001"/>
      <c r="E67" s="1001"/>
      <c r="F67" s="1001"/>
      <c r="G67" s="1001"/>
      <c r="H67" s="1001"/>
      <c r="I67" s="1001"/>
    </row>
    <row r="68" spans="1:9" ht="25.4" customHeight="1" x14ac:dyDescent="0.35">
      <c r="A68" s="825" t="s">
        <v>169</v>
      </c>
      <c r="B68" s="825"/>
      <c r="C68" s="825"/>
      <c r="D68" s="825"/>
      <c r="E68" s="314" t="s">
        <v>12</v>
      </c>
      <c r="F68" s="314" t="s">
        <v>13</v>
      </c>
      <c r="G68" s="314" t="s">
        <v>147</v>
      </c>
      <c r="H68" s="314" t="s">
        <v>146</v>
      </c>
      <c r="I68" s="314" t="s">
        <v>145</v>
      </c>
    </row>
    <row r="69" spans="1:9" ht="18.649999999999999" customHeight="1" x14ac:dyDescent="0.35">
      <c r="A69" s="1003" t="s">
        <v>241</v>
      </c>
      <c r="B69" s="1003"/>
      <c r="C69" s="1003"/>
      <c r="D69" s="1003"/>
      <c r="E69" s="1003"/>
      <c r="F69" s="1003"/>
      <c r="G69" s="1003"/>
      <c r="H69" s="1003"/>
      <c r="I69" s="1003"/>
    </row>
    <row r="70" spans="1:9" ht="73.5" customHeight="1" x14ac:dyDescent="0.35">
      <c r="A70" s="52" t="s">
        <v>14</v>
      </c>
      <c r="B70" s="821" t="s">
        <v>762</v>
      </c>
      <c r="C70" s="822"/>
      <c r="D70" s="67" t="s">
        <v>775</v>
      </c>
      <c r="E70" s="86"/>
      <c r="F70" s="86"/>
      <c r="G70" s="73" t="s">
        <v>51</v>
      </c>
      <c r="H70" s="73" t="s">
        <v>52</v>
      </c>
      <c r="I70" s="73" t="s">
        <v>1</v>
      </c>
    </row>
    <row r="71" spans="1:9" ht="51" customHeight="1" x14ac:dyDescent="0.35">
      <c r="A71" s="25" t="s">
        <v>30</v>
      </c>
      <c r="B71" s="818" t="s">
        <v>242</v>
      </c>
      <c r="C71" s="819"/>
      <c r="D71" s="65" t="s">
        <v>776</v>
      </c>
      <c r="E71" s="87"/>
      <c r="F71" s="87"/>
      <c r="G71" s="74" t="s">
        <v>51</v>
      </c>
      <c r="H71" s="74" t="s">
        <v>52</v>
      </c>
      <c r="I71" s="74" t="s">
        <v>1</v>
      </c>
    </row>
    <row r="72" spans="1:9" ht="63" customHeight="1" x14ac:dyDescent="0.35">
      <c r="A72" s="25" t="s">
        <v>31</v>
      </c>
      <c r="B72" s="818" t="s">
        <v>763</v>
      </c>
      <c r="C72" s="819"/>
      <c r="D72" s="65" t="s">
        <v>775</v>
      </c>
      <c r="E72" s="87"/>
      <c r="F72" s="87"/>
      <c r="G72" s="74" t="s">
        <v>51</v>
      </c>
      <c r="H72" s="74" t="s">
        <v>393</v>
      </c>
      <c r="I72" s="74" t="s">
        <v>4</v>
      </c>
    </row>
    <row r="73" spans="1:9" ht="52.4" customHeight="1" x14ac:dyDescent="0.35">
      <c r="A73" s="25" t="s">
        <v>34</v>
      </c>
      <c r="B73" s="818" t="s">
        <v>765</v>
      </c>
      <c r="C73" s="819"/>
      <c r="D73" s="65" t="s">
        <v>775</v>
      </c>
      <c r="E73" s="87"/>
      <c r="F73" s="87"/>
      <c r="G73" s="74" t="s">
        <v>51</v>
      </c>
      <c r="H73" s="74" t="s">
        <v>52</v>
      </c>
      <c r="I73" s="74" t="s">
        <v>1</v>
      </c>
    </row>
    <row r="74" spans="1:9" ht="73.400000000000006" customHeight="1" x14ac:dyDescent="0.35">
      <c r="A74" s="51" t="s">
        <v>35</v>
      </c>
      <c r="B74" s="124" t="s">
        <v>243</v>
      </c>
      <c r="C74" s="823" t="s">
        <v>222</v>
      </c>
      <c r="D74" s="824"/>
      <c r="E74" s="88"/>
      <c r="F74" s="88"/>
      <c r="G74" s="72" t="s">
        <v>51</v>
      </c>
      <c r="H74" s="72" t="s">
        <v>52</v>
      </c>
      <c r="I74" s="72" t="s">
        <v>1</v>
      </c>
    </row>
    <row r="75" spans="1:9" ht="73.400000000000006" customHeight="1" x14ac:dyDescent="0.35">
      <c r="A75" s="51" t="s">
        <v>47</v>
      </c>
      <c r="B75" s="304" t="s">
        <v>764</v>
      </c>
      <c r="C75" s="831" t="s">
        <v>222</v>
      </c>
      <c r="D75" s="832"/>
      <c r="E75" s="88"/>
      <c r="F75" s="88"/>
      <c r="G75" s="123" t="s">
        <v>51</v>
      </c>
      <c r="H75" s="123" t="s">
        <v>52</v>
      </c>
      <c r="I75" s="123" t="s">
        <v>1</v>
      </c>
    </row>
    <row r="76" spans="1:9" ht="3.65" customHeight="1" x14ac:dyDescent="0.35">
      <c r="A76" s="1000"/>
      <c r="B76" s="1000"/>
      <c r="C76" s="1000"/>
      <c r="D76" s="1000"/>
      <c r="E76" s="1000"/>
      <c r="F76" s="1000"/>
      <c r="G76" s="1000"/>
      <c r="H76" s="1000"/>
      <c r="I76" s="1000"/>
    </row>
    <row r="77" spans="1:9" ht="3.65" customHeight="1" x14ac:dyDescent="0.35">
      <c r="A77" s="1001"/>
      <c r="B77" s="1001"/>
      <c r="C77" s="1001"/>
      <c r="D77" s="1001"/>
      <c r="E77" s="1001"/>
      <c r="F77" s="1001"/>
      <c r="G77" s="1001"/>
      <c r="H77" s="1001"/>
      <c r="I77" s="1001"/>
    </row>
    <row r="78" spans="1:9" ht="25.4" customHeight="1" x14ac:dyDescent="0.35">
      <c r="A78" s="1003" t="s">
        <v>311</v>
      </c>
      <c r="B78" s="1003"/>
      <c r="C78" s="1003"/>
      <c r="D78" s="1003"/>
      <c r="E78" s="315" t="s">
        <v>12</v>
      </c>
      <c r="F78" s="315" t="s">
        <v>13</v>
      </c>
      <c r="G78" s="315" t="s">
        <v>147</v>
      </c>
      <c r="H78" s="315" t="s">
        <v>146</v>
      </c>
      <c r="I78" s="315" t="s">
        <v>145</v>
      </c>
    </row>
    <row r="79" spans="1:9" ht="54" customHeight="1" x14ac:dyDescent="0.35">
      <c r="A79" s="80" t="s">
        <v>14</v>
      </c>
      <c r="B79" s="75" t="s">
        <v>53</v>
      </c>
      <c r="C79" s="931" t="s">
        <v>222</v>
      </c>
      <c r="D79" s="932"/>
      <c r="E79" s="86"/>
      <c r="F79" s="86"/>
      <c r="G79" s="73" t="s">
        <v>51</v>
      </c>
      <c r="H79" s="73" t="s">
        <v>52</v>
      </c>
      <c r="I79" s="73" t="s">
        <v>5</v>
      </c>
    </row>
    <row r="80" spans="1:9" ht="68.5" customHeight="1" x14ac:dyDescent="0.35">
      <c r="A80" s="79" t="s">
        <v>30</v>
      </c>
      <c r="B80" s="78" t="s">
        <v>649</v>
      </c>
      <c r="C80" s="1011" t="s">
        <v>222</v>
      </c>
      <c r="D80" s="1012"/>
      <c r="E80" s="88"/>
      <c r="F80" s="88"/>
      <c r="G80" s="72" t="s">
        <v>51</v>
      </c>
      <c r="H80" s="72" t="s">
        <v>52</v>
      </c>
      <c r="I80" s="72" t="s">
        <v>7</v>
      </c>
    </row>
    <row r="81" spans="1:9" ht="3.65" customHeight="1" x14ac:dyDescent="0.35">
      <c r="A81" s="1000"/>
      <c r="B81" s="1000"/>
      <c r="C81" s="1000"/>
      <c r="D81" s="1000"/>
      <c r="E81" s="1000"/>
      <c r="F81" s="1000"/>
      <c r="G81" s="1000"/>
      <c r="H81" s="1000"/>
      <c r="I81" s="1000"/>
    </row>
    <row r="82" spans="1:9" ht="3.65" customHeight="1" x14ac:dyDescent="0.35">
      <c r="A82" s="1001"/>
      <c r="B82" s="1001"/>
      <c r="C82" s="1001"/>
      <c r="D82" s="1001"/>
      <c r="E82" s="1001"/>
      <c r="F82" s="1001"/>
      <c r="G82" s="1001"/>
      <c r="H82" s="1001"/>
      <c r="I82" s="1001"/>
    </row>
    <row r="83" spans="1:9" ht="18.649999999999999" customHeight="1" x14ac:dyDescent="0.35">
      <c r="A83" s="1003" t="s">
        <v>245</v>
      </c>
      <c r="B83" s="1003"/>
      <c r="C83" s="1003"/>
      <c r="D83" s="1003"/>
      <c r="E83" s="1003"/>
      <c r="F83" s="1003"/>
      <c r="G83" s="1003"/>
      <c r="H83" s="1003"/>
      <c r="I83" s="1003"/>
    </row>
    <row r="84" spans="1:9" ht="45.65" customHeight="1" x14ac:dyDescent="0.35">
      <c r="A84" s="52" t="s">
        <v>14</v>
      </c>
      <c r="B84" s="798" t="s">
        <v>632</v>
      </c>
      <c r="C84" s="799"/>
      <c r="D84" s="173" t="s">
        <v>396</v>
      </c>
      <c r="E84" s="126"/>
      <c r="F84" s="126"/>
      <c r="G84" s="97" t="s">
        <v>54</v>
      </c>
      <c r="H84" s="97" t="s">
        <v>52</v>
      </c>
      <c r="I84" s="97" t="s">
        <v>6</v>
      </c>
    </row>
    <row r="85" spans="1:9" ht="78.75" customHeight="1" x14ac:dyDescent="0.35">
      <c r="A85" s="25" t="s">
        <v>30</v>
      </c>
      <c r="B85" s="301" t="s">
        <v>727</v>
      </c>
      <c r="C85" s="1011" t="s">
        <v>222</v>
      </c>
      <c r="D85" s="1012"/>
      <c r="E85" s="127"/>
      <c r="F85" s="127"/>
      <c r="G85" s="98" t="s">
        <v>54</v>
      </c>
      <c r="H85" s="98" t="s">
        <v>52</v>
      </c>
      <c r="I85" s="98" t="s">
        <v>6</v>
      </c>
    </row>
    <row r="86" spans="1:9" ht="72" customHeight="1" x14ac:dyDescent="0.35">
      <c r="A86" s="25" t="s">
        <v>31</v>
      </c>
      <c r="B86" s="301" t="s">
        <v>599</v>
      </c>
      <c r="C86" s="1011" t="s">
        <v>222</v>
      </c>
      <c r="D86" s="1012"/>
      <c r="E86" s="127"/>
      <c r="F86" s="127"/>
      <c r="G86" s="98" t="s">
        <v>54</v>
      </c>
      <c r="H86" s="98" t="s">
        <v>52</v>
      </c>
      <c r="I86" s="98" t="s">
        <v>6</v>
      </c>
    </row>
    <row r="87" spans="1:9" ht="76.5" customHeight="1" x14ac:dyDescent="0.35">
      <c r="A87" s="25" t="s">
        <v>34</v>
      </c>
      <c r="B87" s="197" t="s">
        <v>246</v>
      </c>
      <c r="C87" s="1011" t="s">
        <v>222</v>
      </c>
      <c r="D87" s="1012"/>
      <c r="E87" s="127"/>
      <c r="F87" s="127"/>
      <c r="G87" s="98" t="s">
        <v>54</v>
      </c>
      <c r="H87" s="98" t="s">
        <v>52</v>
      </c>
      <c r="I87" s="98" t="s">
        <v>6</v>
      </c>
    </row>
    <row r="88" spans="1:9" ht="55.5" customHeight="1" x14ac:dyDescent="0.35">
      <c r="A88" s="25" t="s">
        <v>35</v>
      </c>
      <c r="B88" s="197" t="s">
        <v>247</v>
      </c>
      <c r="C88" s="1011" t="s">
        <v>222</v>
      </c>
      <c r="D88" s="1012"/>
      <c r="E88" s="127"/>
      <c r="F88" s="127"/>
      <c r="G88" s="98" t="s">
        <v>54</v>
      </c>
      <c r="H88" s="98" t="s">
        <v>52</v>
      </c>
      <c r="I88" s="98" t="s">
        <v>6</v>
      </c>
    </row>
    <row r="89" spans="1:9" ht="3.65" customHeight="1" x14ac:dyDescent="0.35">
      <c r="A89" s="1000"/>
      <c r="B89" s="1000"/>
      <c r="C89" s="1000"/>
      <c r="D89" s="1000"/>
      <c r="E89" s="1000"/>
      <c r="F89" s="1000"/>
      <c r="G89" s="1000"/>
      <c r="H89" s="1000"/>
      <c r="I89" s="1000"/>
    </row>
    <row r="90" spans="1:9" ht="3.65" customHeight="1" x14ac:dyDescent="0.35">
      <c r="A90" s="1001"/>
      <c r="B90" s="1001"/>
      <c r="C90" s="1001"/>
      <c r="D90" s="1001"/>
      <c r="E90" s="1001"/>
      <c r="F90" s="1001"/>
      <c r="G90" s="1001"/>
      <c r="H90" s="1001"/>
      <c r="I90" s="1001"/>
    </row>
    <row r="91" spans="1:9" ht="25.4" customHeight="1" x14ac:dyDescent="0.35">
      <c r="A91" s="1019" t="s">
        <v>698</v>
      </c>
      <c r="B91" s="1019"/>
      <c r="C91" s="1019"/>
      <c r="D91" s="1019"/>
      <c r="E91" s="314" t="s">
        <v>12</v>
      </c>
      <c r="F91" s="314" t="s">
        <v>13</v>
      </c>
      <c r="G91" s="314" t="s">
        <v>147</v>
      </c>
      <c r="H91" s="314" t="s">
        <v>146</v>
      </c>
      <c r="I91" s="314" t="s">
        <v>145</v>
      </c>
    </row>
    <row r="92" spans="1:9" ht="80.25" customHeight="1" x14ac:dyDescent="0.35">
      <c r="A92" s="80" t="s">
        <v>14</v>
      </c>
      <c r="B92" s="75" t="s">
        <v>879</v>
      </c>
      <c r="C92" s="931" t="s">
        <v>222</v>
      </c>
      <c r="D92" s="932"/>
      <c r="E92" s="86"/>
      <c r="F92" s="86"/>
      <c r="G92" s="73" t="s">
        <v>79</v>
      </c>
      <c r="H92" s="73" t="s">
        <v>80</v>
      </c>
      <c r="I92" s="73" t="s">
        <v>490</v>
      </c>
    </row>
    <row r="93" spans="1:9" ht="95.15" customHeight="1" x14ac:dyDescent="0.35">
      <c r="A93" s="81" t="s">
        <v>30</v>
      </c>
      <c r="B93" s="69" t="s">
        <v>647</v>
      </c>
      <c r="C93" s="829" t="s">
        <v>222</v>
      </c>
      <c r="D93" s="830"/>
      <c r="E93" s="87"/>
      <c r="F93" s="87"/>
      <c r="G93" s="74" t="s">
        <v>79</v>
      </c>
      <c r="H93" s="74" t="s">
        <v>213</v>
      </c>
      <c r="I93" s="74" t="s">
        <v>394</v>
      </c>
    </row>
    <row r="94" spans="1:9" ht="51.65" customHeight="1" x14ac:dyDescent="0.35">
      <c r="A94" s="81" t="s">
        <v>31</v>
      </c>
      <c r="B94" s="69" t="s">
        <v>696</v>
      </c>
      <c r="C94" s="829" t="s">
        <v>222</v>
      </c>
      <c r="D94" s="830"/>
      <c r="E94" s="87"/>
      <c r="F94" s="87"/>
      <c r="G94" s="74" t="s">
        <v>79</v>
      </c>
      <c r="H94" s="74" t="s">
        <v>52</v>
      </c>
      <c r="I94" s="74" t="s">
        <v>4</v>
      </c>
    </row>
    <row r="95" spans="1:9" ht="41.5" customHeight="1" x14ac:dyDescent="0.35">
      <c r="A95" s="81" t="s">
        <v>34</v>
      </c>
      <c r="B95" s="69" t="s">
        <v>774</v>
      </c>
      <c r="C95" s="829" t="s">
        <v>222</v>
      </c>
      <c r="D95" s="830"/>
      <c r="E95" s="87"/>
      <c r="F95" s="87"/>
      <c r="G95" s="74" t="s">
        <v>79</v>
      </c>
      <c r="H95" s="74" t="s">
        <v>213</v>
      </c>
      <c r="I95" s="74" t="s">
        <v>81</v>
      </c>
    </row>
    <row r="96" spans="1:9" ht="51" customHeight="1" x14ac:dyDescent="0.35">
      <c r="A96" s="81" t="s">
        <v>35</v>
      </c>
      <c r="B96" s="787" t="s">
        <v>694</v>
      </c>
      <c r="C96" s="788"/>
      <c r="D96" s="68" t="s">
        <v>782</v>
      </c>
      <c r="E96" s="87"/>
      <c r="F96" s="87"/>
      <c r="G96" s="74" t="s">
        <v>79</v>
      </c>
      <c r="H96" s="74" t="s">
        <v>213</v>
      </c>
      <c r="I96" s="74" t="s">
        <v>82</v>
      </c>
    </row>
    <row r="97" spans="1:9" ht="43.4" customHeight="1" x14ac:dyDescent="0.35">
      <c r="A97" s="81" t="s">
        <v>47</v>
      </c>
      <c r="B97" s="787" t="s">
        <v>570</v>
      </c>
      <c r="C97" s="788"/>
      <c r="D97" s="68" t="s">
        <v>323</v>
      </c>
      <c r="E97" s="87"/>
      <c r="F97" s="87"/>
      <c r="G97" s="74" t="s">
        <v>79</v>
      </c>
      <c r="H97" s="74" t="s">
        <v>393</v>
      </c>
      <c r="I97" s="74" t="s">
        <v>213</v>
      </c>
    </row>
    <row r="98" spans="1:9" ht="43.4" customHeight="1" x14ac:dyDescent="0.35">
      <c r="A98" s="81" t="s">
        <v>48</v>
      </c>
      <c r="B98" s="787" t="s">
        <v>652</v>
      </c>
      <c r="C98" s="788"/>
      <c r="D98" s="68" t="s">
        <v>324</v>
      </c>
      <c r="E98" s="87"/>
      <c r="F98" s="87"/>
      <c r="G98" s="74" t="s">
        <v>79</v>
      </c>
      <c r="H98" s="74" t="s">
        <v>393</v>
      </c>
      <c r="I98" s="74" t="s">
        <v>213</v>
      </c>
    </row>
    <row r="99" spans="1:9" ht="63" customHeight="1" x14ac:dyDescent="0.35">
      <c r="A99" s="81" t="s">
        <v>50</v>
      </c>
      <c r="B99" s="69" t="s">
        <v>584</v>
      </c>
      <c r="C99" s="829" t="s">
        <v>222</v>
      </c>
      <c r="D99" s="830"/>
      <c r="E99" s="87"/>
      <c r="F99" s="87"/>
      <c r="G99" s="74" t="s">
        <v>79</v>
      </c>
      <c r="H99" s="74" t="s">
        <v>80</v>
      </c>
      <c r="I99" s="74" t="s">
        <v>81</v>
      </c>
    </row>
    <row r="100" spans="1:9" ht="107.15" customHeight="1" x14ac:dyDescent="0.35">
      <c r="A100" s="81" t="s">
        <v>624</v>
      </c>
      <c r="B100" s="69" t="s">
        <v>585</v>
      </c>
      <c r="C100" s="829" t="s">
        <v>222</v>
      </c>
      <c r="D100" s="830"/>
      <c r="E100" s="87"/>
      <c r="F100" s="87"/>
      <c r="G100" s="74" t="s">
        <v>79</v>
      </c>
      <c r="H100" s="74" t="s">
        <v>80</v>
      </c>
      <c r="I100" s="74" t="s">
        <v>213</v>
      </c>
    </row>
    <row r="101" spans="1:9" ht="22.5" customHeight="1" x14ac:dyDescent="0.35">
      <c r="A101" s="929"/>
      <c r="B101" s="929"/>
      <c r="C101" s="929"/>
      <c r="D101" s="929"/>
      <c r="E101" s="929"/>
      <c r="F101" s="929"/>
      <c r="G101" s="929"/>
      <c r="H101" s="929"/>
      <c r="I101" s="929"/>
    </row>
    <row r="102" spans="1:9" ht="10.5" customHeight="1" x14ac:dyDescent="0.35">
      <c r="A102" s="827"/>
      <c r="B102" s="827"/>
      <c r="C102" s="827"/>
      <c r="D102" s="827"/>
      <c r="E102" s="827"/>
      <c r="F102" s="827"/>
      <c r="G102" s="827"/>
      <c r="H102" s="827"/>
      <c r="I102" s="827"/>
    </row>
    <row r="103" spans="1:9" ht="25.4" customHeight="1" x14ac:dyDescent="0.35">
      <c r="A103" s="825" t="s">
        <v>494</v>
      </c>
      <c r="B103" s="825"/>
      <c r="C103" s="825"/>
      <c r="D103" s="825"/>
      <c r="E103" s="314" t="s">
        <v>12</v>
      </c>
      <c r="F103" s="314" t="s">
        <v>13</v>
      </c>
      <c r="G103" s="314" t="s">
        <v>147</v>
      </c>
      <c r="H103" s="314" t="s">
        <v>146</v>
      </c>
      <c r="I103" s="314" t="s">
        <v>145</v>
      </c>
    </row>
    <row r="104" spans="1:9" ht="18.649999999999999" customHeight="1" x14ac:dyDescent="0.35">
      <c r="A104" s="1003" t="s">
        <v>185</v>
      </c>
      <c r="B104" s="1003"/>
      <c r="C104" s="1003"/>
      <c r="D104" s="1003"/>
      <c r="E104" s="1003"/>
      <c r="F104" s="1003"/>
      <c r="G104" s="1003"/>
      <c r="H104" s="1003"/>
      <c r="I104" s="1003"/>
    </row>
    <row r="105" spans="1:9" ht="51.65" customHeight="1" x14ac:dyDescent="0.35">
      <c r="A105" s="140" t="s">
        <v>14</v>
      </c>
      <c r="B105" s="69" t="s">
        <v>684</v>
      </c>
      <c r="C105" s="931" t="s">
        <v>222</v>
      </c>
      <c r="D105" s="932"/>
      <c r="E105" s="86"/>
      <c r="F105" s="86"/>
      <c r="G105" s="73" t="s">
        <v>84</v>
      </c>
      <c r="H105" s="73" t="s">
        <v>85</v>
      </c>
      <c r="I105" s="73" t="s">
        <v>213</v>
      </c>
    </row>
    <row r="106" spans="1:9" ht="85.4" customHeight="1" x14ac:dyDescent="0.35">
      <c r="A106" s="140" t="s">
        <v>30</v>
      </c>
      <c r="B106" s="821" t="s">
        <v>689</v>
      </c>
      <c r="C106" s="822"/>
      <c r="D106" s="67" t="s">
        <v>683</v>
      </c>
      <c r="E106" s="86"/>
      <c r="F106" s="86"/>
      <c r="G106" s="73" t="s">
        <v>84</v>
      </c>
      <c r="H106" s="73" t="s">
        <v>85</v>
      </c>
      <c r="I106" s="73" t="s">
        <v>213</v>
      </c>
    </row>
    <row r="107" spans="1:9" ht="3.65" customHeight="1" x14ac:dyDescent="0.35">
      <c r="A107" s="1000"/>
      <c r="B107" s="1000"/>
      <c r="C107" s="1000"/>
      <c r="D107" s="1000"/>
      <c r="E107" s="1000"/>
      <c r="F107" s="1000"/>
      <c r="G107" s="1000"/>
      <c r="H107" s="1000"/>
      <c r="I107" s="1000"/>
    </row>
    <row r="108" spans="1:9" ht="3.65" customHeight="1" x14ac:dyDescent="0.35">
      <c r="A108" s="1001"/>
      <c r="B108" s="1001"/>
      <c r="C108" s="1001"/>
      <c r="D108" s="1001"/>
      <c r="E108" s="1001"/>
      <c r="F108" s="1001"/>
      <c r="G108" s="1001"/>
      <c r="H108" s="1001"/>
      <c r="I108" s="1001"/>
    </row>
    <row r="109" spans="1:9" ht="18.649999999999999" customHeight="1" x14ac:dyDescent="0.35">
      <c r="A109" s="1004" t="s">
        <v>600</v>
      </c>
      <c r="B109" s="1004"/>
      <c r="C109" s="1004"/>
      <c r="D109" s="1004"/>
      <c r="E109" s="1004"/>
      <c r="F109" s="1004"/>
      <c r="G109" s="1004"/>
      <c r="H109" s="1004"/>
      <c r="I109" s="1004"/>
    </row>
    <row r="110" spans="1:9" ht="60.65" customHeight="1" x14ac:dyDescent="0.35">
      <c r="A110" s="80" t="s">
        <v>14</v>
      </c>
      <c r="B110" s="821" t="s">
        <v>613</v>
      </c>
      <c r="C110" s="822"/>
      <c r="D110" s="67" t="s">
        <v>325</v>
      </c>
      <c r="E110" s="86"/>
      <c r="F110" s="86"/>
      <c r="G110" s="73" t="s">
        <v>86</v>
      </c>
      <c r="H110" s="73" t="s">
        <v>87</v>
      </c>
      <c r="I110" s="73" t="s">
        <v>705</v>
      </c>
    </row>
    <row r="111" spans="1:9" ht="48" customHeight="1" x14ac:dyDescent="0.35">
      <c r="A111" s="81" t="s">
        <v>30</v>
      </c>
      <c r="B111" s="818" t="s">
        <v>706</v>
      </c>
      <c r="C111" s="819"/>
      <c r="D111" s="68" t="s">
        <v>325</v>
      </c>
      <c r="E111" s="87"/>
      <c r="F111" s="87"/>
      <c r="G111" s="74" t="s">
        <v>86</v>
      </c>
      <c r="H111" s="74" t="s">
        <v>87</v>
      </c>
      <c r="I111" s="74" t="s">
        <v>6</v>
      </c>
    </row>
    <row r="112" spans="1:9" ht="41.9" customHeight="1" x14ac:dyDescent="0.35">
      <c r="A112" s="81" t="s">
        <v>31</v>
      </c>
      <c r="B112" s="818" t="s">
        <v>471</v>
      </c>
      <c r="C112" s="819"/>
      <c r="D112" s="68" t="s">
        <v>326</v>
      </c>
      <c r="E112" s="87"/>
      <c r="F112" s="87"/>
      <c r="G112" s="74" t="s">
        <v>86</v>
      </c>
      <c r="H112" s="74" t="s">
        <v>87</v>
      </c>
      <c r="I112" s="74" t="s">
        <v>213</v>
      </c>
    </row>
    <row r="113" spans="1:9" ht="46.4" customHeight="1" x14ac:dyDescent="0.35">
      <c r="A113" s="81" t="s">
        <v>34</v>
      </c>
      <c r="B113" s="818" t="s">
        <v>472</v>
      </c>
      <c r="C113" s="819"/>
      <c r="D113" s="68" t="s">
        <v>326</v>
      </c>
      <c r="E113" s="87"/>
      <c r="F113" s="87"/>
      <c r="G113" s="74" t="s">
        <v>86</v>
      </c>
      <c r="H113" s="74" t="s">
        <v>87</v>
      </c>
      <c r="I113" s="74" t="s">
        <v>213</v>
      </c>
    </row>
    <row r="114" spans="1:9" ht="48" customHeight="1" x14ac:dyDescent="0.35">
      <c r="A114" s="81" t="s">
        <v>35</v>
      </c>
      <c r="B114" s="818" t="s">
        <v>473</v>
      </c>
      <c r="C114" s="819"/>
      <c r="D114" s="68" t="s">
        <v>325</v>
      </c>
      <c r="E114" s="87"/>
      <c r="F114" s="87"/>
      <c r="G114" s="74" t="s">
        <v>86</v>
      </c>
      <c r="H114" s="74" t="s">
        <v>87</v>
      </c>
      <c r="I114" s="74" t="s">
        <v>213</v>
      </c>
    </row>
    <row r="115" spans="1:9" ht="41.9" customHeight="1" x14ac:dyDescent="0.35">
      <c r="A115" s="81" t="s">
        <v>47</v>
      </c>
      <c r="B115" s="818" t="s">
        <v>571</v>
      </c>
      <c r="C115" s="819"/>
      <c r="D115" s="68" t="s">
        <v>327</v>
      </c>
      <c r="E115" s="87"/>
      <c r="F115" s="87"/>
      <c r="G115" s="74" t="s">
        <v>86</v>
      </c>
      <c r="H115" s="74" t="s">
        <v>393</v>
      </c>
      <c r="I115" s="74" t="s">
        <v>213</v>
      </c>
    </row>
    <row r="116" spans="1:9" ht="99" customHeight="1" x14ac:dyDescent="0.35">
      <c r="A116" s="1000"/>
      <c r="B116" s="1000"/>
      <c r="C116" s="1000"/>
      <c r="D116" s="1000"/>
      <c r="E116" s="1000"/>
      <c r="F116" s="1000"/>
      <c r="G116" s="1000"/>
      <c r="H116" s="1000"/>
      <c r="I116" s="1000"/>
    </row>
    <row r="117" spans="1:9" ht="74.25" customHeight="1" x14ac:dyDescent="0.35">
      <c r="A117" s="1001"/>
      <c r="B117" s="1001"/>
      <c r="C117" s="1001"/>
      <c r="D117" s="1001"/>
      <c r="E117" s="1001"/>
      <c r="F117" s="1001"/>
      <c r="G117" s="1001"/>
      <c r="H117" s="1001"/>
      <c r="I117" s="1001"/>
    </row>
    <row r="118" spans="1:9" ht="25.4" customHeight="1" x14ac:dyDescent="0.35">
      <c r="A118" s="825" t="s">
        <v>187</v>
      </c>
      <c r="B118" s="825"/>
      <c r="C118" s="825"/>
      <c r="D118" s="825"/>
      <c r="E118" s="314" t="s">
        <v>12</v>
      </c>
      <c r="F118" s="314" t="s">
        <v>13</v>
      </c>
      <c r="G118" s="314" t="s">
        <v>147</v>
      </c>
      <c r="H118" s="314" t="s">
        <v>146</v>
      </c>
      <c r="I118" s="314" t="s">
        <v>145</v>
      </c>
    </row>
    <row r="119" spans="1:9" ht="182.5" customHeight="1" x14ac:dyDescent="0.35">
      <c r="A119" s="82" t="s">
        <v>14</v>
      </c>
      <c r="B119" s="523" t="s">
        <v>650</v>
      </c>
      <c r="C119" s="524"/>
      <c r="D119" s="141" t="s">
        <v>328</v>
      </c>
      <c r="E119" s="90"/>
      <c r="F119" s="90"/>
      <c r="G119" s="77" t="s">
        <v>213</v>
      </c>
      <c r="H119" s="77" t="s">
        <v>213</v>
      </c>
      <c r="I119" s="77" t="s">
        <v>714</v>
      </c>
    </row>
    <row r="120" spans="1:9" ht="3.65" customHeight="1" x14ac:dyDescent="0.35">
      <c r="A120" s="1000"/>
      <c r="B120" s="1000"/>
      <c r="C120" s="1000"/>
      <c r="D120" s="1000"/>
      <c r="E120" s="1000"/>
      <c r="F120" s="1000"/>
      <c r="G120" s="1000"/>
      <c r="H120" s="1000"/>
      <c r="I120" s="1000"/>
    </row>
    <row r="121" spans="1:9" ht="3.65" customHeight="1" x14ac:dyDescent="0.35">
      <c r="A121" s="1001"/>
      <c r="B121" s="1001"/>
      <c r="C121" s="1001"/>
      <c r="D121" s="1001"/>
      <c r="E121" s="1001"/>
      <c r="F121" s="1001"/>
      <c r="G121" s="1001"/>
      <c r="H121" s="1001"/>
      <c r="I121" s="1001"/>
    </row>
    <row r="122" spans="1:9" ht="18.649999999999999" customHeight="1" x14ac:dyDescent="0.35">
      <c r="A122" s="1003" t="s">
        <v>785</v>
      </c>
      <c r="B122" s="1003"/>
      <c r="C122" s="1003"/>
      <c r="D122" s="1003"/>
      <c r="E122" s="1003"/>
      <c r="F122" s="1003"/>
      <c r="G122" s="1003"/>
      <c r="H122" s="1003"/>
      <c r="I122" s="1003"/>
    </row>
    <row r="123" spans="1:9" ht="44.15" customHeight="1" x14ac:dyDescent="0.35">
      <c r="A123" s="80" t="s">
        <v>14</v>
      </c>
      <c r="B123" s="550" t="s">
        <v>786</v>
      </c>
      <c r="C123" s="551"/>
      <c r="D123" s="67" t="s">
        <v>329</v>
      </c>
      <c r="E123" s="86"/>
      <c r="F123" s="86"/>
      <c r="G123" s="73" t="s">
        <v>213</v>
      </c>
      <c r="H123" s="73" t="s">
        <v>213</v>
      </c>
      <c r="I123" s="73" t="s">
        <v>5</v>
      </c>
    </row>
    <row r="124" spans="1:9" ht="45" customHeight="1" x14ac:dyDescent="0.35">
      <c r="A124" s="81" t="s">
        <v>30</v>
      </c>
      <c r="B124" s="787" t="s">
        <v>313</v>
      </c>
      <c r="C124" s="788"/>
      <c r="D124" s="68" t="s">
        <v>330</v>
      </c>
      <c r="E124" s="87"/>
      <c r="F124" s="87"/>
      <c r="G124" s="74" t="s">
        <v>213</v>
      </c>
      <c r="H124" s="74" t="s">
        <v>213</v>
      </c>
      <c r="I124" s="74" t="s">
        <v>5</v>
      </c>
    </row>
    <row r="125" spans="1:9" ht="47.15" customHeight="1" x14ac:dyDescent="0.35">
      <c r="A125" s="79" t="s">
        <v>31</v>
      </c>
      <c r="B125" s="781" t="s">
        <v>315</v>
      </c>
      <c r="C125" s="782"/>
      <c r="D125" s="71" t="s">
        <v>331</v>
      </c>
      <c r="E125" s="88"/>
      <c r="F125" s="88"/>
      <c r="G125" s="72" t="s">
        <v>213</v>
      </c>
      <c r="H125" s="72" t="s">
        <v>213</v>
      </c>
      <c r="I125" s="72" t="s">
        <v>5</v>
      </c>
    </row>
    <row r="126" spans="1:9" ht="6.65" customHeight="1" x14ac:dyDescent="0.35">
      <c r="A126" s="1000"/>
      <c r="B126" s="1000"/>
      <c r="C126" s="1000"/>
      <c r="D126" s="1000"/>
      <c r="E126" s="1000"/>
      <c r="F126" s="1000"/>
      <c r="G126" s="1000"/>
      <c r="H126" s="1000"/>
      <c r="I126" s="1000"/>
    </row>
    <row r="127" spans="1:9" ht="6.65" customHeight="1" x14ac:dyDescent="0.35">
      <c r="A127" s="1001"/>
      <c r="B127" s="1001"/>
      <c r="C127" s="1001"/>
      <c r="D127" s="1001"/>
      <c r="E127" s="1001"/>
      <c r="F127" s="1001"/>
      <c r="G127" s="1001"/>
      <c r="H127" s="1001"/>
      <c r="I127" s="1001"/>
    </row>
    <row r="128" spans="1:9" ht="18.649999999999999" customHeight="1" x14ac:dyDescent="0.35">
      <c r="A128" s="1002" t="s">
        <v>201</v>
      </c>
      <c r="B128" s="1002"/>
      <c r="C128" s="1002"/>
      <c r="D128" s="1002"/>
      <c r="E128" s="1002"/>
      <c r="F128" s="1002"/>
      <c r="G128" s="1002"/>
      <c r="H128" s="1002"/>
      <c r="I128" s="1002"/>
    </row>
    <row r="129" spans="1:9" ht="33.65" customHeight="1" x14ac:dyDescent="0.35">
      <c r="A129" s="80" t="s">
        <v>14</v>
      </c>
      <c r="B129" s="75" t="s">
        <v>332</v>
      </c>
      <c r="C129" s="931" t="s">
        <v>222</v>
      </c>
      <c r="D129" s="932"/>
      <c r="E129" s="86"/>
      <c r="F129" s="86"/>
      <c r="G129" s="73" t="s">
        <v>213</v>
      </c>
      <c r="H129" s="73" t="s">
        <v>213</v>
      </c>
      <c r="I129" s="73" t="s">
        <v>213</v>
      </c>
    </row>
    <row r="130" spans="1:9" ht="33.65" customHeight="1" x14ac:dyDescent="0.35">
      <c r="A130" s="81" t="s">
        <v>30</v>
      </c>
      <c r="B130" s="69" t="s">
        <v>216</v>
      </c>
      <c r="C130" s="829" t="s">
        <v>222</v>
      </c>
      <c r="D130" s="830"/>
      <c r="E130" s="87"/>
      <c r="F130" s="87"/>
      <c r="G130" s="74" t="s">
        <v>213</v>
      </c>
      <c r="H130" s="74" t="s">
        <v>213</v>
      </c>
      <c r="I130" s="74" t="s">
        <v>213</v>
      </c>
    </row>
    <row r="131" spans="1:9" ht="39.65" customHeight="1" x14ac:dyDescent="0.35">
      <c r="A131" s="81" t="s">
        <v>31</v>
      </c>
      <c r="B131" s="787" t="s">
        <v>501</v>
      </c>
      <c r="C131" s="788"/>
      <c r="D131" s="68" t="s">
        <v>333</v>
      </c>
      <c r="E131" s="87"/>
      <c r="F131" s="87"/>
      <c r="G131" s="74" t="s">
        <v>213</v>
      </c>
      <c r="H131" s="74" t="s">
        <v>213</v>
      </c>
      <c r="I131" s="74" t="s">
        <v>213</v>
      </c>
    </row>
    <row r="132" spans="1:9" ht="42.65" customHeight="1" x14ac:dyDescent="0.35">
      <c r="A132" s="81" t="s">
        <v>34</v>
      </c>
      <c r="B132" s="787" t="s">
        <v>572</v>
      </c>
      <c r="C132" s="788"/>
      <c r="D132" s="68" t="s">
        <v>333</v>
      </c>
      <c r="E132" s="87"/>
      <c r="F132" s="87"/>
      <c r="G132" s="74" t="s">
        <v>213</v>
      </c>
      <c r="H132" s="74" t="s">
        <v>213</v>
      </c>
      <c r="I132" s="74" t="s">
        <v>213</v>
      </c>
    </row>
    <row r="133" spans="1:9" ht="54.65" customHeight="1" x14ac:dyDescent="0.35">
      <c r="A133" s="81" t="s">
        <v>35</v>
      </c>
      <c r="B133" s="787" t="s">
        <v>601</v>
      </c>
      <c r="C133" s="788"/>
      <c r="D133" s="68" t="s">
        <v>333</v>
      </c>
      <c r="E133" s="87"/>
      <c r="F133" s="87"/>
      <c r="G133" s="74" t="s">
        <v>213</v>
      </c>
      <c r="H133" s="74" t="s">
        <v>213</v>
      </c>
      <c r="I133" s="74" t="s">
        <v>213</v>
      </c>
    </row>
    <row r="134" spans="1:9" ht="7.4" customHeight="1" x14ac:dyDescent="0.35">
      <c r="A134" s="1005"/>
      <c r="B134" s="1005"/>
      <c r="C134" s="1005"/>
      <c r="D134" s="1005"/>
      <c r="E134" s="1005"/>
      <c r="F134" s="1005"/>
      <c r="G134" s="1005"/>
      <c r="H134" s="1005"/>
      <c r="I134" s="1005"/>
    </row>
    <row r="135" spans="1:9" ht="5.5" customHeight="1" x14ac:dyDescent="0.35">
      <c r="A135" s="1006"/>
      <c r="B135" s="1006"/>
      <c r="C135" s="1006"/>
      <c r="D135" s="1006"/>
      <c r="E135" s="1006"/>
      <c r="F135" s="1006"/>
      <c r="G135" s="1006"/>
      <c r="H135" s="1006"/>
      <c r="I135" s="1006"/>
    </row>
    <row r="136" spans="1:9" ht="26.15" customHeight="1" x14ac:dyDescent="0.35">
      <c r="A136" s="562" t="s">
        <v>170</v>
      </c>
      <c r="B136" s="562"/>
      <c r="C136" s="562"/>
      <c r="D136" s="562"/>
      <c r="E136" s="313" t="s">
        <v>12</v>
      </c>
      <c r="F136" s="313" t="s">
        <v>13</v>
      </c>
      <c r="G136" s="313" t="s">
        <v>147</v>
      </c>
      <c r="H136" s="313" t="s">
        <v>146</v>
      </c>
      <c r="I136" s="313" t="s">
        <v>145</v>
      </c>
    </row>
    <row r="137" spans="1:9" ht="18.649999999999999" customHeight="1" x14ac:dyDescent="0.35">
      <c r="A137" s="825" t="s">
        <v>171</v>
      </c>
      <c r="B137" s="825"/>
      <c r="C137" s="825"/>
      <c r="D137" s="825"/>
      <c r="E137" s="825"/>
      <c r="F137" s="825"/>
      <c r="G137" s="825"/>
      <c r="H137" s="825"/>
      <c r="I137" s="825"/>
    </row>
    <row r="138" spans="1:9" ht="58.4" customHeight="1" x14ac:dyDescent="0.35">
      <c r="A138" s="80" t="s">
        <v>14</v>
      </c>
      <c r="B138" s="938" t="s">
        <v>588</v>
      </c>
      <c r="C138" s="939"/>
      <c r="D138" s="65" t="s">
        <v>435</v>
      </c>
      <c r="E138" s="86"/>
      <c r="F138" s="86"/>
      <c r="G138" s="73" t="s">
        <v>55</v>
      </c>
      <c r="H138" s="73" t="s">
        <v>56</v>
      </c>
      <c r="I138" s="73" t="s">
        <v>213</v>
      </c>
    </row>
    <row r="139" spans="1:9" ht="44.15" customHeight="1" x14ac:dyDescent="0.35">
      <c r="A139" s="81" t="s">
        <v>30</v>
      </c>
      <c r="B139" s="787" t="s">
        <v>750</v>
      </c>
      <c r="C139" s="788"/>
      <c r="D139" s="65" t="s">
        <v>433</v>
      </c>
      <c r="E139" s="87"/>
      <c r="F139" s="87"/>
      <c r="G139" s="74" t="s">
        <v>55</v>
      </c>
      <c r="H139" s="74" t="s">
        <v>56</v>
      </c>
      <c r="I139" s="74" t="s">
        <v>213</v>
      </c>
    </row>
    <row r="140" spans="1:9" ht="38.5" customHeight="1" x14ac:dyDescent="0.35">
      <c r="A140" s="81" t="s">
        <v>31</v>
      </c>
      <c r="B140" s="69" t="s">
        <v>635</v>
      </c>
      <c r="C140" s="619" t="s">
        <v>234</v>
      </c>
      <c r="D140" s="621"/>
      <c r="E140" s="87"/>
      <c r="F140" s="87"/>
      <c r="G140" s="74" t="s">
        <v>55</v>
      </c>
      <c r="H140" s="74" t="s">
        <v>56</v>
      </c>
      <c r="I140" s="74" t="s">
        <v>213</v>
      </c>
    </row>
    <row r="141" spans="1:9" ht="43.4" customHeight="1" x14ac:dyDescent="0.35">
      <c r="A141" s="79" t="s">
        <v>34</v>
      </c>
      <c r="B141" s="781" t="s">
        <v>407</v>
      </c>
      <c r="C141" s="782"/>
      <c r="D141" s="71" t="s">
        <v>434</v>
      </c>
      <c r="E141" s="88"/>
      <c r="F141" s="88"/>
      <c r="G141" s="72" t="s">
        <v>38</v>
      </c>
      <c r="H141" s="125" t="s">
        <v>707</v>
      </c>
      <c r="I141" s="72" t="s">
        <v>213</v>
      </c>
    </row>
    <row r="142" spans="1:9" ht="63" customHeight="1" x14ac:dyDescent="0.35">
      <c r="A142" s="1000"/>
      <c r="B142" s="1000"/>
      <c r="C142" s="1000"/>
      <c r="D142" s="1000"/>
      <c r="E142" s="1000"/>
      <c r="F142" s="1000"/>
      <c r="G142" s="1000"/>
      <c r="H142" s="1000"/>
      <c r="I142" s="1000"/>
    </row>
    <row r="143" spans="1:9" ht="43.5" customHeight="1" x14ac:dyDescent="0.35">
      <c r="A143" s="1001"/>
      <c r="B143" s="1001"/>
      <c r="C143" s="1001"/>
      <c r="D143" s="1001"/>
      <c r="E143" s="1001"/>
      <c r="F143" s="1001"/>
      <c r="G143" s="1001"/>
      <c r="H143" s="1001"/>
      <c r="I143" s="1001"/>
    </row>
    <row r="144" spans="1:9" ht="24.75" customHeight="1" x14ac:dyDescent="0.35">
      <c r="A144" s="825" t="s">
        <v>188</v>
      </c>
      <c r="B144" s="825"/>
      <c r="C144" s="825"/>
      <c r="D144" s="825"/>
      <c r="E144" s="314" t="s">
        <v>12</v>
      </c>
      <c r="F144" s="314" t="s">
        <v>13</v>
      </c>
      <c r="G144" s="314" t="s">
        <v>147</v>
      </c>
      <c r="H144" s="314" t="s">
        <v>146</v>
      </c>
      <c r="I144" s="314" t="s">
        <v>145</v>
      </c>
    </row>
    <row r="145" spans="1:9" ht="76.400000000000006" customHeight="1" x14ac:dyDescent="0.35">
      <c r="A145" s="80" t="s">
        <v>14</v>
      </c>
      <c r="B145" s="550" t="s">
        <v>674</v>
      </c>
      <c r="C145" s="551"/>
      <c r="D145" s="67" t="s">
        <v>334</v>
      </c>
      <c r="E145" s="86"/>
      <c r="F145" s="86"/>
      <c r="G145" s="73" t="s">
        <v>88</v>
      </c>
      <c r="H145" s="73" t="s">
        <v>710</v>
      </c>
      <c r="I145" s="73" t="s">
        <v>213</v>
      </c>
    </row>
    <row r="146" spans="1:9" ht="66.650000000000006" customHeight="1" x14ac:dyDescent="0.35">
      <c r="A146" s="81" t="s">
        <v>30</v>
      </c>
      <c r="B146" s="69" t="s">
        <v>587</v>
      </c>
      <c r="C146" s="619" t="s">
        <v>234</v>
      </c>
      <c r="D146" s="621"/>
      <c r="E146" s="87"/>
      <c r="F146" s="87"/>
      <c r="G146" s="74" t="s">
        <v>88</v>
      </c>
      <c r="H146" s="74" t="s">
        <v>711</v>
      </c>
      <c r="I146" s="74" t="s">
        <v>213</v>
      </c>
    </row>
    <row r="147" spans="1:9" ht="51.65" customHeight="1" x14ac:dyDescent="0.35">
      <c r="A147" s="81" t="s">
        <v>31</v>
      </c>
      <c r="B147" s="787" t="s">
        <v>89</v>
      </c>
      <c r="C147" s="788"/>
      <c r="D147" s="68" t="s">
        <v>335</v>
      </c>
      <c r="E147" s="87"/>
      <c r="F147" s="87"/>
      <c r="G147" s="74" t="s">
        <v>88</v>
      </c>
      <c r="H147" s="74" t="s">
        <v>711</v>
      </c>
      <c r="I147" s="74" t="s">
        <v>213</v>
      </c>
    </row>
    <row r="148" spans="1:9" ht="90.65" customHeight="1" x14ac:dyDescent="0.35">
      <c r="A148" s="81" t="s">
        <v>34</v>
      </c>
      <c r="B148" s="122" t="s">
        <v>633</v>
      </c>
      <c r="C148" s="619" t="s">
        <v>222</v>
      </c>
      <c r="D148" s="621"/>
      <c r="E148" s="87"/>
      <c r="F148" s="87"/>
      <c r="G148" s="74" t="s">
        <v>88</v>
      </c>
      <c r="H148" s="74" t="s">
        <v>711</v>
      </c>
      <c r="I148" s="74" t="s">
        <v>213</v>
      </c>
    </row>
    <row r="149" spans="1:9" ht="7.5" customHeight="1" x14ac:dyDescent="0.35">
      <c r="A149" s="1000"/>
      <c r="B149" s="1000"/>
      <c r="C149" s="1000"/>
      <c r="D149" s="1000"/>
      <c r="E149" s="1000"/>
      <c r="F149" s="1000"/>
      <c r="G149" s="1000"/>
      <c r="H149" s="1000"/>
      <c r="I149" s="1000"/>
    </row>
    <row r="150" spans="1:9" ht="6.65" customHeight="1" x14ac:dyDescent="0.35">
      <c r="A150" s="1001"/>
      <c r="B150" s="1001"/>
      <c r="C150" s="1001"/>
      <c r="D150" s="1001"/>
      <c r="E150" s="1001"/>
      <c r="F150" s="1001"/>
      <c r="G150" s="1001"/>
      <c r="H150" s="1001"/>
      <c r="I150" s="1001"/>
    </row>
    <row r="151" spans="1:9" ht="18.649999999999999" customHeight="1" x14ac:dyDescent="0.35">
      <c r="A151" s="825" t="s">
        <v>202</v>
      </c>
      <c r="B151" s="825"/>
      <c r="C151" s="825"/>
      <c r="D151" s="825"/>
      <c r="E151" s="825"/>
      <c r="F151" s="825"/>
      <c r="G151" s="825"/>
      <c r="H151" s="825"/>
      <c r="I151" s="825"/>
    </row>
    <row r="152" spans="1:9" ht="123.65" customHeight="1" x14ac:dyDescent="0.35">
      <c r="A152" s="80" t="s">
        <v>14</v>
      </c>
      <c r="B152" s="305" t="s">
        <v>634</v>
      </c>
      <c r="C152" s="619" t="s">
        <v>222</v>
      </c>
      <c r="D152" s="621"/>
      <c r="E152" s="86"/>
      <c r="F152" s="86"/>
      <c r="G152" s="73" t="s">
        <v>90</v>
      </c>
      <c r="H152" s="73" t="s">
        <v>91</v>
      </c>
      <c r="I152" s="73" t="s">
        <v>213</v>
      </c>
    </row>
    <row r="153" spans="1:9" ht="8.25" customHeight="1" x14ac:dyDescent="0.35">
      <c r="A153" s="1005"/>
      <c r="B153" s="1005"/>
      <c r="C153" s="1005"/>
      <c r="D153" s="1005"/>
      <c r="E153" s="1005"/>
      <c r="F153" s="1005"/>
      <c r="G153" s="1005"/>
      <c r="H153" s="1005"/>
      <c r="I153" s="1005"/>
    </row>
    <row r="154" spans="1:9" ht="6.75" customHeight="1" x14ac:dyDescent="0.35">
      <c r="A154" s="1006"/>
      <c r="B154" s="1006"/>
      <c r="C154" s="1006"/>
      <c r="D154" s="1006"/>
      <c r="E154" s="1006"/>
      <c r="F154" s="1006"/>
      <c r="G154" s="1006"/>
      <c r="H154" s="1006"/>
      <c r="I154" s="1006"/>
    </row>
    <row r="155" spans="1:9" ht="26.15" customHeight="1" x14ac:dyDescent="0.35">
      <c r="A155" s="562" t="s">
        <v>533</v>
      </c>
      <c r="B155" s="562"/>
      <c r="C155" s="562"/>
      <c r="D155" s="562"/>
      <c r="E155" s="313" t="s">
        <v>12</v>
      </c>
      <c r="F155" s="313" t="s">
        <v>13</v>
      </c>
      <c r="G155" s="313" t="s">
        <v>147</v>
      </c>
      <c r="H155" s="313" t="s">
        <v>146</v>
      </c>
      <c r="I155" s="313" t="s">
        <v>145</v>
      </c>
    </row>
    <row r="156" spans="1:9" ht="18.649999999999999" customHeight="1" x14ac:dyDescent="0.35">
      <c r="A156" s="825" t="s">
        <v>535</v>
      </c>
      <c r="B156" s="825"/>
      <c r="C156" s="825"/>
      <c r="D156" s="825"/>
      <c r="E156" s="825"/>
      <c r="F156" s="825"/>
      <c r="G156" s="825"/>
      <c r="H156" s="825"/>
      <c r="I156" s="825"/>
    </row>
    <row r="157" spans="1:9" ht="81" customHeight="1" x14ac:dyDescent="0.35">
      <c r="A157" s="80" t="s">
        <v>14</v>
      </c>
      <c r="B157" s="550" t="s">
        <v>636</v>
      </c>
      <c r="C157" s="551"/>
      <c r="D157" s="67" t="s">
        <v>531</v>
      </c>
      <c r="E157" s="86"/>
      <c r="F157" s="86"/>
      <c r="G157" s="73" t="s">
        <v>92</v>
      </c>
      <c r="H157" s="73" t="s">
        <v>93</v>
      </c>
      <c r="I157" s="73" t="s">
        <v>213</v>
      </c>
    </row>
    <row r="158" spans="1:9" ht="57" customHeight="1" x14ac:dyDescent="0.35">
      <c r="A158" s="81" t="s">
        <v>30</v>
      </c>
      <c r="B158" s="787" t="s">
        <v>589</v>
      </c>
      <c r="C158" s="788"/>
      <c r="D158" s="67" t="s">
        <v>531</v>
      </c>
      <c r="E158" s="87"/>
      <c r="F158" s="87"/>
      <c r="G158" s="74" t="s">
        <v>92</v>
      </c>
      <c r="H158" s="74" t="s">
        <v>93</v>
      </c>
      <c r="I158" s="74" t="s">
        <v>213</v>
      </c>
    </row>
    <row r="159" spans="1:9" ht="117" customHeight="1" x14ac:dyDescent="0.35">
      <c r="A159" s="79" t="s">
        <v>31</v>
      </c>
      <c r="B159" s="78" t="s">
        <v>602</v>
      </c>
      <c r="C159" s="925" t="s">
        <v>222</v>
      </c>
      <c r="D159" s="926"/>
      <c r="E159" s="88"/>
      <c r="F159" s="88"/>
      <c r="G159" s="72" t="s">
        <v>92</v>
      </c>
      <c r="H159" s="72" t="s">
        <v>93</v>
      </c>
      <c r="I159" s="72" t="s">
        <v>213</v>
      </c>
    </row>
    <row r="160" spans="1:9" ht="4.4000000000000004" customHeight="1" x14ac:dyDescent="0.35">
      <c r="A160" s="1000"/>
      <c r="B160" s="1000"/>
      <c r="C160" s="1000"/>
      <c r="D160" s="1000"/>
      <c r="E160" s="1000"/>
      <c r="F160" s="1000"/>
      <c r="G160" s="1000"/>
      <c r="H160" s="1000"/>
      <c r="I160" s="1000"/>
    </row>
    <row r="161" spans="1:9" ht="6.65" customHeight="1" x14ac:dyDescent="0.35">
      <c r="A161" s="1001"/>
      <c r="B161" s="1001"/>
      <c r="C161" s="1001"/>
      <c r="D161" s="1001"/>
      <c r="E161" s="1001"/>
      <c r="F161" s="1001"/>
      <c r="G161" s="1001"/>
      <c r="H161" s="1001"/>
      <c r="I161" s="1001"/>
    </row>
    <row r="162" spans="1:9" ht="18.649999999999999" customHeight="1" x14ac:dyDescent="0.35">
      <c r="A162" s="825" t="s">
        <v>189</v>
      </c>
      <c r="B162" s="825"/>
      <c r="C162" s="825"/>
      <c r="D162" s="825"/>
      <c r="E162" s="825"/>
      <c r="F162" s="825"/>
      <c r="G162" s="825"/>
      <c r="H162" s="825"/>
      <c r="I162" s="825"/>
    </row>
    <row r="163" spans="1:9" ht="106.4" customHeight="1" x14ac:dyDescent="0.35">
      <c r="A163" s="80" t="s">
        <v>14</v>
      </c>
      <c r="B163" s="121" t="s">
        <v>590</v>
      </c>
      <c r="C163" s="829" t="s">
        <v>222</v>
      </c>
      <c r="D163" s="830"/>
      <c r="E163" s="86"/>
      <c r="F163" s="86"/>
      <c r="G163" s="73" t="s">
        <v>94</v>
      </c>
      <c r="H163" s="73" t="s">
        <v>95</v>
      </c>
      <c r="I163" s="73" t="s">
        <v>213</v>
      </c>
    </row>
    <row r="164" spans="1:9" ht="79.75" customHeight="1" x14ac:dyDescent="0.35">
      <c r="A164" s="79" t="s">
        <v>30</v>
      </c>
      <c r="B164" s="124" t="s">
        <v>591</v>
      </c>
      <c r="C164" s="829" t="s">
        <v>222</v>
      </c>
      <c r="D164" s="830"/>
      <c r="E164" s="88"/>
      <c r="F164" s="88"/>
      <c r="G164" s="72" t="s">
        <v>94</v>
      </c>
      <c r="H164" s="72" t="s">
        <v>95</v>
      </c>
      <c r="I164" s="72" t="s">
        <v>213</v>
      </c>
    </row>
    <row r="165" spans="1:9" ht="7.4" customHeight="1" x14ac:dyDescent="0.35">
      <c r="A165" s="1000"/>
      <c r="B165" s="1000"/>
      <c r="C165" s="1000"/>
      <c r="D165" s="1000"/>
      <c r="E165" s="1000"/>
      <c r="F165" s="1000"/>
      <c r="G165" s="1000"/>
      <c r="H165" s="1000"/>
      <c r="I165" s="1000"/>
    </row>
    <row r="166" spans="1:9" ht="1.4" customHeight="1" x14ac:dyDescent="0.35">
      <c r="A166" s="1001"/>
      <c r="B166" s="1001"/>
      <c r="C166" s="1001"/>
      <c r="D166" s="1001"/>
      <c r="E166" s="1001"/>
      <c r="F166" s="1001"/>
      <c r="G166" s="1001"/>
      <c r="H166" s="1001"/>
      <c r="I166" s="1001"/>
    </row>
    <row r="167" spans="1:9" ht="25.4" customHeight="1" x14ac:dyDescent="0.35">
      <c r="A167" s="825" t="s">
        <v>190</v>
      </c>
      <c r="B167" s="825"/>
      <c r="C167" s="825"/>
      <c r="D167" s="825"/>
      <c r="E167" s="314" t="s">
        <v>12</v>
      </c>
      <c r="F167" s="314" t="s">
        <v>13</v>
      </c>
      <c r="G167" s="314" t="s">
        <v>147</v>
      </c>
      <c r="H167" s="314" t="s">
        <v>146</v>
      </c>
      <c r="I167" s="314" t="s">
        <v>145</v>
      </c>
    </row>
    <row r="168" spans="1:9" ht="111.65" customHeight="1" x14ac:dyDescent="0.35">
      <c r="A168" s="80" t="s">
        <v>14</v>
      </c>
      <c r="B168" s="121" t="s">
        <v>592</v>
      </c>
      <c r="C168" s="829" t="s">
        <v>222</v>
      </c>
      <c r="D168" s="830"/>
      <c r="E168" s="86"/>
      <c r="F168" s="86"/>
      <c r="G168" s="73" t="s">
        <v>96</v>
      </c>
      <c r="H168" s="73" t="s">
        <v>97</v>
      </c>
      <c r="I168" s="73" t="s">
        <v>213</v>
      </c>
    </row>
    <row r="169" spans="1:9" ht="99.65" customHeight="1" x14ac:dyDescent="0.35">
      <c r="A169" s="137" t="s">
        <v>30</v>
      </c>
      <c r="B169" s="121" t="s">
        <v>537</v>
      </c>
      <c r="C169" s="829" t="s">
        <v>222</v>
      </c>
      <c r="D169" s="830"/>
      <c r="E169" s="87"/>
      <c r="F169" s="87"/>
      <c r="G169" s="109" t="s">
        <v>96</v>
      </c>
      <c r="H169" s="109" t="s">
        <v>97</v>
      </c>
      <c r="I169" s="109" t="s">
        <v>213</v>
      </c>
    </row>
    <row r="170" spans="1:9" ht="3.65" customHeight="1" x14ac:dyDescent="0.35">
      <c r="A170" s="1005"/>
      <c r="B170" s="1005"/>
      <c r="C170" s="1005"/>
      <c r="D170" s="1005"/>
      <c r="E170" s="1005"/>
      <c r="F170" s="1005"/>
      <c r="G170" s="1005"/>
      <c r="H170" s="1005"/>
      <c r="I170" s="1005"/>
    </row>
    <row r="171" spans="1:9" ht="6.65" customHeight="1" x14ac:dyDescent="0.35">
      <c r="A171" s="1006"/>
      <c r="B171" s="1006"/>
      <c r="C171" s="1006"/>
      <c r="D171" s="1006"/>
      <c r="E171" s="1006"/>
      <c r="F171" s="1006"/>
      <c r="G171" s="1006"/>
      <c r="H171" s="1006"/>
      <c r="I171" s="1006"/>
    </row>
    <row r="172" spans="1:9" ht="26.15" customHeight="1" x14ac:dyDescent="0.35">
      <c r="A172" s="562" t="s">
        <v>318</v>
      </c>
      <c r="B172" s="562"/>
      <c r="C172" s="562"/>
      <c r="D172" s="562"/>
      <c r="E172" s="313" t="s">
        <v>12</v>
      </c>
      <c r="F172" s="313" t="s">
        <v>13</v>
      </c>
      <c r="G172" s="313" t="s">
        <v>147</v>
      </c>
      <c r="H172" s="313" t="s">
        <v>146</v>
      </c>
      <c r="I172" s="313" t="s">
        <v>145</v>
      </c>
    </row>
    <row r="173" spans="1:9" ht="18.649999999999999" customHeight="1" x14ac:dyDescent="0.35">
      <c r="A173" s="825" t="s">
        <v>640</v>
      </c>
      <c r="B173" s="825"/>
      <c r="C173" s="825"/>
      <c r="D173" s="825"/>
      <c r="E173" s="825"/>
      <c r="F173" s="825"/>
      <c r="G173" s="825"/>
      <c r="H173" s="825"/>
      <c r="I173" s="825"/>
    </row>
    <row r="174" spans="1:9" ht="72" customHeight="1" x14ac:dyDescent="0.35">
      <c r="A174" s="80" t="s">
        <v>14</v>
      </c>
      <c r="B174" s="75" t="s">
        <v>642</v>
      </c>
      <c r="C174" s="773" t="s">
        <v>222</v>
      </c>
      <c r="D174" s="774"/>
      <c r="E174" s="86"/>
      <c r="F174" s="86"/>
      <c r="G174" s="73" t="s">
        <v>98</v>
      </c>
      <c r="H174" s="73" t="s">
        <v>99</v>
      </c>
      <c r="I174" s="73" t="s">
        <v>213</v>
      </c>
    </row>
    <row r="175" spans="1:9" ht="52.5" customHeight="1" x14ac:dyDescent="0.35">
      <c r="A175" s="81" t="s">
        <v>30</v>
      </c>
      <c r="B175" s="787" t="s">
        <v>573</v>
      </c>
      <c r="C175" s="788"/>
      <c r="D175" s="68" t="s">
        <v>336</v>
      </c>
      <c r="E175" s="87"/>
      <c r="F175" s="87"/>
      <c r="G175" s="74" t="s">
        <v>98</v>
      </c>
      <c r="H175" s="74" t="s">
        <v>99</v>
      </c>
      <c r="I175" s="74" t="s">
        <v>213</v>
      </c>
    </row>
    <row r="176" spans="1:9" ht="52.5" customHeight="1" x14ac:dyDescent="0.35">
      <c r="A176" s="81" t="s">
        <v>31</v>
      </c>
      <c r="B176" s="818" t="s">
        <v>687</v>
      </c>
      <c r="C176" s="819"/>
      <c r="D176" s="68" t="s">
        <v>337</v>
      </c>
      <c r="E176" s="87"/>
      <c r="F176" s="87"/>
      <c r="G176" s="74" t="s">
        <v>400</v>
      </c>
      <c r="H176" s="74" t="s">
        <v>99</v>
      </c>
      <c r="I176" s="74" t="s">
        <v>213</v>
      </c>
    </row>
    <row r="177" spans="1:9" ht="60.75" customHeight="1" x14ac:dyDescent="0.35">
      <c r="A177" s="81" t="s">
        <v>34</v>
      </c>
      <c r="B177" s="787" t="s">
        <v>688</v>
      </c>
      <c r="C177" s="788"/>
      <c r="D177" s="68" t="s">
        <v>337</v>
      </c>
      <c r="E177" s="87"/>
      <c r="F177" s="87"/>
      <c r="G177" s="74" t="s">
        <v>401</v>
      </c>
      <c r="H177" s="74" t="s">
        <v>99</v>
      </c>
      <c r="I177" s="74" t="s">
        <v>213</v>
      </c>
    </row>
    <row r="178" spans="1:9" ht="52.5" customHeight="1" x14ac:dyDescent="0.35">
      <c r="A178" s="81" t="s">
        <v>35</v>
      </c>
      <c r="B178" s="818" t="s">
        <v>581</v>
      </c>
      <c r="C178" s="819"/>
      <c r="D178" s="68" t="s">
        <v>338</v>
      </c>
      <c r="E178" s="87"/>
      <c r="F178" s="87"/>
      <c r="G178" s="74" t="s">
        <v>400</v>
      </c>
      <c r="H178" s="74" t="s">
        <v>99</v>
      </c>
      <c r="I178" s="74" t="s">
        <v>398</v>
      </c>
    </row>
    <row r="179" spans="1:9" ht="81.650000000000006" customHeight="1" x14ac:dyDescent="0.35">
      <c r="A179" s="79" t="s">
        <v>47</v>
      </c>
      <c r="B179" s="78" t="s">
        <v>593</v>
      </c>
      <c r="C179" s="925" t="s">
        <v>222</v>
      </c>
      <c r="D179" s="926"/>
      <c r="E179" s="88"/>
      <c r="F179" s="88"/>
      <c r="G179" s="72" t="s">
        <v>400</v>
      </c>
      <c r="H179" s="72" t="s">
        <v>99</v>
      </c>
      <c r="I179" s="72" t="s">
        <v>213</v>
      </c>
    </row>
    <row r="180" spans="1:9" ht="24" customHeight="1" x14ac:dyDescent="0.35">
      <c r="A180" s="929"/>
      <c r="B180" s="929"/>
      <c r="C180" s="929"/>
      <c r="D180" s="929"/>
      <c r="E180" s="929"/>
      <c r="F180" s="929"/>
      <c r="G180" s="929"/>
      <c r="H180" s="929"/>
      <c r="I180" s="929"/>
    </row>
    <row r="181" spans="1:9" ht="23.5" customHeight="1" x14ac:dyDescent="0.35">
      <c r="A181" s="1001"/>
      <c r="B181" s="1001"/>
      <c r="C181" s="1001"/>
      <c r="D181" s="1001"/>
      <c r="E181" s="1001"/>
      <c r="F181" s="1001"/>
      <c r="G181" s="1001"/>
      <c r="H181" s="1001"/>
      <c r="I181" s="1001"/>
    </row>
    <row r="182" spans="1:9" ht="18.649999999999999" customHeight="1" x14ac:dyDescent="0.35">
      <c r="A182" s="825" t="s">
        <v>339</v>
      </c>
      <c r="B182" s="825"/>
      <c r="C182" s="825"/>
      <c r="D182" s="825"/>
      <c r="E182" s="825"/>
      <c r="F182" s="825"/>
      <c r="G182" s="825"/>
      <c r="H182" s="825"/>
      <c r="I182" s="825"/>
    </row>
    <row r="183" spans="1:9" ht="98.5" customHeight="1" x14ac:dyDescent="0.35">
      <c r="A183" s="82" t="s">
        <v>14</v>
      </c>
      <c r="B183" s="76" t="s">
        <v>516</v>
      </c>
      <c r="C183" s="925" t="s">
        <v>234</v>
      </c>
      <c r="D183" s="926"/>
      <c r="E183" s="90"/>
      <c r="F183" s="90"/>
      <c r="G183" s="77" t="s">
        <v>15</v>
      </c>
      <c r="H183" s="77" t="s">
        <v>122</v>
      </c>
      <c r="I183" s="77" t="s">
        <v>213</v>
      </c>
    </row>
    <row r="184" spans="1:9" ht="3.65" customHeight="1" x14ac:dyDescent="0.35">
      <c r="A184" s="1000"/>
      <c r="B184" s="1000"/>
      <c r="C184" s="1000"/>
      <c r="D184" s="1000"/>
      <c r="E184" s="1000"/>
      <c r="F184" s="1000"/>
      <c r="G184" s="1000"/>
      <c r="H184" s="1000"/>
      <c r="I184" s="1000"/>
    </row>
    <row r="185" spans="1:9" ht="3.65" customHeight="1" x14ac:dyDescent="0.35">
      <c r="A185" s="1001"/>
      <c r="B185" s="1001"/>
      <c r="C185" s="1001"/>
      <c r="D185" s="1001"/>
      <c r="E185" s="1001"/>
      <c r="F185" s="1001"/>
      <c r="G185" s="1001"/>
      <c r="H185" s="1001"/>
      <c r="I185" s="1001"/>
    </row>
    <row r="186" spans="1:9" ht="25.4" customHeight="1" x14ac:dyDescent="0.35">
      <c r="A186" s="825" t="s">
        <v>191</v>
      </c>
      <c r="B186" s="825"/>
      <c r="C186" s="825"/>
      <c r="D186" s="825"/>
      <c r="E186" s="308" t="s">
        <v>12</v>
      </c>
      <c r="F186" s="308" t="s">
        <v>13</v>
      </c>
      <c r="G186" s="308" t="s">
        <v>147</v>
      </c>
      <c r="H186" s="308" t="s">
        <v>146</v>
      </c>
      <c r="I186" s="308" t="s">
        <v>145</v>
      </c>
    </row>
    <row r="187" spans="1:9" ht="70.400000000000006" customHeight="1" x14ac:dyDescent="0.35">
      <c r="A187" s="142" t="s">
        <v>14</v>
      </c>
      <c r="B187" s="523" t="s">
        <v>340</v>
      </c>
      <c r="C187" s="524"/>
      <c r="D187" s="143" t="s">
        <v>549</v>
      </c>
      <c r="E187" s="90"/>
      <c r="F187" s="90"/>
      <c r="G187" s="77" t="s">
        <v>100</v>
      </c>
      <c r="H187" s="77" t="s">
        <v>101</v>
      </c>
      <c r="I187" s="77" t="s">
        <v>213</v>
      </c>
    </row>
    <row r="188" spans="1:9" ht="3.65" customHeight="1" x14ac:dyDescent="0.35">
      <c r="A188" s="1000"/>
      <c r="B188" s="1000"/>
      <c r="C188" s="1000"/>
      <c r="D188" s="1000"/>
      <c r="E188" s="1000"/>
      <c r="F188" s="1000"/>
      <c r="G188" s="1000"/>
      <c r="H188" s="1000"/>
      <c r="I188" s="1000"/>
    </row>
    <row r="189" spans="1:9" ht="3.65" customHeight="1" x14ac:dyDescent="0.35">
      <c r="A189" s="1001"/>
      <c r="B189" s="1001"/>
      <c r="C189" s="1001"/>
      <c r="D189" s="1001"/>
      <c r="E189" s="1001"/>
      <c r="F189" s="1001"/>
      <c r="G189" s="1001"/>
      <c r="H189" s="1001"/>
      <c r="I189" s="1001"/>
    </row>
    <row r="190" spans="1:9" ht="18.649999999999999" customHeight="1" x14ac:dyDescent="0.35">
      <c r="A190" s="825" t="s">
        <v>611</v>
      </c>
      <c r="B190" s="825"/>
      <c r="C190" s="825"/>
      <c r="D190" s="825"/>
      <c r="E190" s="825"/>
      <c r="F190" s="825"/>
      <c r="G190" s="825"/>
      <c r="H190" s="825"/>
      <c r="I190" s="825"/>
    </row>
    <row r="191" spans="1:9" ht="79.5" customHeight="1" x14ac:dyDescent="0.35">
      <c r="A191" s="80" t="s">
        <v>14</v>
      </c>
      <c r="B191" s="550" t="s">
        <v>663</v>
      </c>
      <c r="C191" s="551"/>
      <c r="D191" s="67" t="s">
        <v>341</v>
      </c>
      <c r="E191" s="86"/>
      <c r="F191" s="86"/>
      <c r="G191" s="73" t="s">
        <v>57</v>
      </c>
      <c r="H191" s="73" t="s">
        <v>709</v>
      </c>
      <c r="I191" s="73" t="s">
        <v>213</v>
      </c>
    </row>
    <row r="192" spans="1:9" ht="142" customHeight="1" x14ac:dyDescent="0.35">
      <c r="A192" s="79" t="s">
        <v>30</v>
      </c>
      <c r="B192" s="787" t="s">
        <v>746</v>
      </c>
      <c r="C192" s="788"/>
      <c r="D192" s="71" t="s">
        <v>341</v>
      </c>
      <c r="E192" s="88"/>
      <c r="F192" s="88"/>
      <c r="G192" s="72" t="s">
        <v>57</v>
      </c>
      <c r="H192" s="72" t="s">
        <v>709</v>
      </c>
      <c r="I192" s="72" t="s">
        <v>213</v>
      </c>
    </row>
    <row r="193" spans="1:9" ht="7.4" customHeight="1" x14ac:dyDescent="0.35">
      <c r="A193" s="1000"/>
      <c r="B193" s="1000"/>
      <c r="C193" s="1000"/>
      <c r="D193" s="1000"/>
      <c r="E193" s="1000"/>
      <c r="F193" s="1000"/>
      <c r="G193" s="1000"/>
      <c r="H193" s="1000"/>
      <c r="I193" s="1000"/>
    </row>
    <row r="194" spans="1:9" ht="4.75" customHeight="1" x14ac:dyDescent="0.35">
      <c r="A194" s="1001"/>
      <c r="B194" s="1001"/>
      <c r="C194" s="1001"/>
      <c r="D194" s="1001"/>
      <c r="E194" s="1001"/>
      <c r="F194" s="1001"/>
      <c r="G194" s="1001"/>
      <c r="H194" s="1001"/>
      <c r="I194" s="1001"/>
    </row>
    <row r="195" spans="1:9" ht="26.15" customHeight="1" x14ac:dyDescent="0.35">
      <c r="A195" s="562" t="s">
        <v>192</v>
      </c>
      <c r="B195" s="562"/>
      <c r="C195" s="562"/>
      <c r="D195" s="562"/>
      <c r="E195" s="313" t="s">
        <v>12</v>
      </c>
      <c r="F195" s="313" t="s">
        <v>13</v>
      </c>
      <c r="G195" s="313" t="s">
        <v>147</v>
      </c>
      <c r="H195" s="313" t="s">
        <v>146</v>
      </c>
      <c r="I195" s="313" t="s">
        <v>145</v>
      </c>
    </row>
    <row r="196" spans="1:9" ht="51" customHeight="1" x14ac:dyDescent="0.35">
      <c r="A196" s="80" t="s">
        <v>14</v>
      </c>
      <c r="B196" s="121" t="s">
        <v>639</v>
      </c>
      <c r="C196" s="773" t="s">
        <v>222</v>
      </c>
      <c r="D196" s="774"/>
      <c r="E196" s="86"/>
      <c r="F196" s="86"/>
      <c r="G196" s="73" t="s">
        <v>102</v>
      </c>
      <c r="H196" s="73" t="s">
        <v>103</v>
      </c>
      <c r="I196" s="73" t="s">
        <v>213</v>
      </c>
    </row>
    <row r="197" spans="1:9" ht="59.5" customHeight="1" x14ac:dyDescent="0.35">
      <c r="A197" s="79" t="s">
        <v>30</v>
      </c>
      <c r="B197" s="122" t="s">
        <v>322</v>
      </c>
      <c r="C197" s="925" t="s">
        <v>222</v>
      </c>
      <c r="D197" s="926"/>
      <c r="E197" s="88"/>
      <c r="F197" s="88"/>
      <c r="G197" s="72" t="s">
        <v>402</v>
      </c>
      <c r="H197" s="72" t="s">
        <v>103</v>
      </c>
      <c r="I197" s="72" t="s">
        <v>213</v>
      </c>
    </row>
    <row r="198" spans="1:9" ht="7.4" customHeight="1" x14ac:dyDescent="0.35">
      <c r="A198" s="1000"/>
      <c r="B198" s="1000"/>
      <c r="C198" s="1000"/>
      <c r="D198" s="1000"/>
      <c r="E198" s="1000"/>
      <c r="F198" s="1000"/>
      <c r="G198" s="1000"/>
      <c r="H198" s="1000"/>
      <c r="I198" s="1000"/>
    </row>
    <row r="199" spans="1:9" ht="8.5" customHeight="1" x14ac:dyDescent="0.35">
      <c r="A199" s="1001"/>
      <c r="B199" s="1001"/>
      <c r="C199" s="1001"/>
      <c r="D199" s="1001"/>
      <c r="E199" s="1001"/>
      <c r="F199" s="1001"/>
      <c r="G199" s="1001"/>
      <c r="H199" s="1001"/>
      <c r="I199" s="1001"/>
    </row>
    <row r="200" spans="1:9" ht="26.15" customHeight="1" x14ac:dyDescent="0.35">
      <c r="A200" s="1018" t="s">
        <v>543</v>
      </c>
      <c r="B200" s="1018"/>
      <c r="C200" s="1018"/>
      <c r="D200" s="1018"/>
      <c r="E200" s="1018"/>
      <c r="F200" s="1018"/>
      <c r="G200" s="1018"/>
      <c r="H200" s="1018"/>
      <c r="I200" s="1018"/>
    </row>
    <row r="201" spans="1:9" ht="59.15" customHeight="1" x14ac:dyDescent="0.35">
      <c r="A201" s="83" t="s">
        <v>14</v>
      </c>
      <c r="B201" s="550" t="s">
        <v>544</v>
      </c>
      <c r="C201" s="551"/>
      <c r="D201" s="67" t="s">
        <v>766</v>
      </c>
      <c r="E201" s="86"/>
      <c r="F201" s="86"/>
      <c r="G201" s="73" t="s">
        <v>40</v>
      </c>
      <c r="H201" s="73" t="s">
        <v>41</v>
      </c>
      <c r="I201" s="73" t="s">
        <v>213</v>
      </c>
    </row>
    <row r="202" spans="1:9" ht="50.15" customHeight="1" x14ac:dyDescent="0.35">
      <c r="A202" s="84" t="s">
        <v>30</v>
      </c>
      <c r="B202" s="818" t="s">
        <v>657</v>
      </c>
      <c r="C202" s="819"/>
      <c r="D202" s="135" t="s">
        <v>328</v>
      </c>
      <c r="E202" s="87"/>
      <c r="F202" s="87"/>
      <c r="G202" s="74" t="s">
        <v>213</v>
      </c>
      <c r="H202" s="74" t="s">
        <v>213</v>
      </c>
      <c r="I202" s="74" t="s">
        <v>213</v>
      </c>
    </row>
    <row r="203" spans="1:9" ht="44.15" customHeight="1" x14ac:dyDescent="0.35">
      <c r="A203" s="84" t="s">
        <v>31</v>
      </c>
      <c r="B203" s="818" t="s">
        <v>783</v>
      </c>
      <c r="C203" s="819"/>
      <c r="D203" s="135" t="s">
        <v>328</v>
      </c>
      <c r="E203" s="87"/>
      <c r="F203" s="87"/>
      <c r="G203" s="74" t="s">
        <v>44</v>
      </c>
      <c r="H203" s="74" t="s">
        <v>45</v>
      </c>
      <c r="I203" s="74" t="s">
        <v>625</v>
      </c>
    </row>
    <row r="204" spans="1:9" ht="44.15" customHeight="1" x14ac:dyDescent="0.35">
      <c r="A204" s="84" t="s">
        <v>34</v>
      </c>
      <c r="B204" s="818" t="s">
        <v>651</v>
      </c>
      <c r="C204" s="819"/>
      <c r="D204" s="135" t="s">
        <v>328</v>
      </c>
      <c r="E204" s="87"/>
      <c r="F204" s="87"/>
      <c r="G204" s="74" t="s">
        <v>44</v>
      </c>
      <c r="H204" s="74" t="s">
        <v>45</v>
      </c>
      <c r="I204" s="74" t="s">
        <v>580</v>
      </c>
    </row>
    <row r="205" spans="1:9" ht="44.15" customHeight="1" x14ac:dyDescent="0.35">
      <c r="A205" s="84" t="s">
        <v>35</v>
      </c>
      <c r="B205" s="787" t="s">
        <v>542</v>
      </c>
      <c r="C205" s="788"/>
      <c r="D205" s="135" t="s">
        <v>328</v>
      </c>
      <c r="E205" s="87"/>
      <c r="F205" s="87"/>
      <c r="G205" s="74" t="s">
        <v>213</v>
      </c>
      <c r="H205" s="74" t="s">
        <v>213</v>
      </c>
      <c r="I205" s="74" t="s">
        <v>550</v>
      </c>
    </row>
    <row r="206" spans="1:9" ht="44.15" customHeight="1" x14ac:dyDescent="0.35">
      <c r="A206" s="84" t="s">
        <v>47</v>
      </c>
      <c r="B206" s="787" t="s">
        <v>548</v>
      </c>
      <c r="C206" s="788"/>
      <c r="D206" s="135" t="s">
        <v>328</v>
      </c>
      <c r="E206" s="87"/>
      <c r="F206" s="87"/>
      <c r="G206" s="74" t="s">
        <v>100</v>
      </c>
      <c r="H206" s="74" t="s">
        <v>101</v>
      </c>
      <c r="I206" s="74" t="s">
        <v>213</v>
      </c>
    </row>
    <row r="207" spans="1:9" ht="66.75" customHeight="1" x14ac:dyDescent="0.35"/>
    <row r="208" spans="1:9" ht="92.25" customHeight="1" x14ac:dyDescent="0.35"/>
    <row r="209" spans="1:5" x14ac:dyDescent="0.35">
      <c r="A209" s="1" t="s">
        <v>865</v>
      </c>
    </row>
    <row r="210" spans="1:5" x14ac:dyDescent="0.35">
      <c r="A210" s="1"/>
    </row>
    <row r="211" spans="1:5" ht="15" thickBot="1" x14ac:dyDescent="0.4">
      <c r="A211" s="196" t="s">
        <v>876</v>
      </c>
    </row>
    <row r="212" spans="1:5" x14ac:dyDescent="0.35">
      <c r="A212" s="553" t="s">
        <v>875</v>
      </c>
      <c r="B212" s="554"/>
      <c r="C212" s="555"/>
      <c r="D212" s="565"/>
      <c r="E212" s="566"/>
    </row>
    <row r="213" spans="1:5" x14ac:dyDescent="0.35">
      <c r="A213" s="556" t="s">
        <v>864</v>
      </c>
      <c r="B213" s="557"/>
      <c r="C213" s="558"/>
      <c r="D213" s="567"/>
      <c r="E213" s="568"/>
    </row>
    <row r="214" spans="1:5" ht="14.5" customHeight="1" x14ac:dyDescent="0.35">
      <c r="A214" s="577" t="s">
        <v>877</v>
      </c>
      <c r="B214" s="578"/>
      <c r="C214" s="579"/>
      <c r="D214" s="567"/>
      <c r="E214" s="568"/>
    </row>
    <row r="215" spans="1:5" x14ac:dyDescent="0.35">
      <c r="A215" s="577" t="s">
        <v>887</v>
      </c>
      <c r="B215" s="578"/>
      <c r="C215" s="579"/>
      <c r="D215" s="585"/>
      <c r="E215" s="586"/>
    </row>
    <row r="216" spans="1:5" ht="38.15" customHeight="1" x14ac:dyDescent="0.35">
      <c r="A216" s="580" t="s">
        <v>870</v>
      </c>
      <c r="B216" s="581"/>
      <c r="C216" s="582"/>
      <c r="D216" s="589"/>
      <c r="E216" s="590"/>
    </row>
    <row r="217" spans="1:5" x14ac:dyDescent="0.35">
      <c r="A217" s="338"/>
      <c r="B217" s="338"/>
      <c r="C217" s="338"/>
      <c r="D217" s="339"/>
    </row>
    <row r="218" spans="1:5" ht="15" thickBot="1" x14ac:dyDescent="0.4">
      <c r="A218" s="196" t="s">
        <v>878</v>
      </c>
    </row>
    <row r="219" spans="1:5" x14ac:dyDescent="0.35">
      <c r="A219" s="553" t="s">
        <v>875</v>
      </c>
      <c r="B219" s="554"/>
      <c r="C219" s="555"/>
      <c r="D219" s="565"/>
      <c r="E219" s="566"/>
    </row>
    <row r="220" spans="1:5" x14ac:dyDescent="0.35">
      <c r="A220" s="556" t="s">
        <v>874</v>
      </c>
      <c r="B220" s="557"/>
      <c r="C220" s="558"/>
      <c r="D220" s="567"/>
      <c r="E220" s="568"/>
    </row>
    <row r="221" spans="1:5" x14ac:dyDescent="0.35">
      <c r="A221" s="556" t="s">
        <v>887</v>
      </c>
      <c r="B221" s="557"/>
      <c r="C221" s="558"/>
      <c r="D221" s="567"/>
      <c r="E221" s="568"/>
    </row>
    <row r="222" spans="1:5" ht="38.15" customHeight="1" x14ac:dyDescent="0.35">
      <c r="A222" s="580" t="s">
        <v>870</v>
      </c>
      <c r="B222" s="581"/>
      <c r="C222" s="582"/>
      <c r="D222" s="583"/>
      <c r="E222" s="584"/>
    </row>
  </sheetData>
  <sheetProtection password="E9A8" sheet="1" formatRows="0" selectLockedCells="1"/>
  <mergeCells count="235">
    <mergeCell ref="A214:C214"/>
    <mergeCell ref="D214:E214"/>
    <mergeCell ref="A220:C220"/>
    <mergeCell ref="D220:E220"/>
    <mergeCell ref="A7:C7"/>
    <mergeCell ref="E7:F7"/>
    <mergeCell ref="G7:I8"/>
    <mergeCell ref="A8:C8"/>
    <mergeCell ref="E8:F8"/>
    <mergeCell ref="A9:I9"/>
    <mergeCell ref="A14:I14"/>
    <mergeCell ref="A15:C16"/>
    <mergeCell ref="D15:D16"/>
    <mergeCell ref="E15:F15"/>
    <mergeCell ref="G15:I15"/>
    <mergeCell ref="B17:C17"/>
    <mergeCell ref="A10:D10"/>
    <mergeCell ref="E10:F10"/>
    <mergeCell ref="G10:I10"/>
    <mergeCell ref="A11:I11"/>
    <mergeCell ref="A12:I12"/>
    <mergeCell ref="A13:I13"/>
    <mergeCell ref="A24:I24"/>
    <mergeCell ref="A25:I25"/>
    <mergeCell ref="A1:I1"/>
    <mergeCell ref="A2:C2"/>
    <mergeCell ref="D2:I2"/>
    <mergeCell ref="A3:I3"/>
    <mergeCell ref="A4:I4"/>
    <mergeCell ref="A5:C5"/>
    <mergeCell ref="E5:F5"/>
    <mergeCell ref="G5:I6"/>
    <mergeCell ref="A6:C6"/>
    <mergeCell ref="E6:F6"/>
    <mergeCell ref="A26:D26"/>
    <mergeCell ref="C27:D27"/>
    <mergeCell ref="C28:D28"/>
    <mergeCell ref="C29:D29"/>
    <mergeCell ref="A18:I18"/>
    <mergeCell ref="A19:I19"/>
    <mergeCell ref="A20:I20"/>
    <mergeCell ref="B21:C21"/>
    <mergeCell ref="B22:C22"/>
    <mergeCell ref="C23:D23"/>
    <mergeCell ref="C36:D36"/>
    <mergeCell ref="A37:I37"/>
    <mergeCell ref="A38:I38"/>
    <mergeCell ref="A39:D39"/>
    <mergeCell ref="C40:D40"/>
    <mergeCell ref="C41:D41"/>
    <mergeCell ref="C30:D30"/>
    <mergeCell ref="C31:D31"/>
    <mergeCell ref="A32:I32"/>
    <mergeCell ref="A33:I33"/>
    <mergeCell ref="A34:D34"/>
    <mergeCell ref="A35:I35"/>
    <mergeCell ref="C48:D48"/>
    <mergeCell ref="A49:I49"/>
    <mergeCell ref="A50:I50"/>
    <mergeCell ref="A51:D51"/>
    <mergeCell ref="A52:I52"/>
    <mergeCell ref="B53:C53"/>
    <mergeCell ref="B42:C42"/>
    <mergeCell ref="B43:C43"/>
    <mergeCell ref="A44:I44"/>
    <mergeCell ref="A45:I45"/>
    <mergeCell ref="A46:I46"/>
    <mergeCell ref="B47:C47"/>
    <mergeCell ref="B60:C60"/>
    <mergeCell ref="B61:C61"/>
    <mergeCell ref="B62:C62"/>
    <mergeCell ref="B63:C63"/>
    <mergeCell ref="C64:D64"/>
    <mergeCell ref="C65:D65"/>
    <mergeCell ref="A54:I54"/>
    <mergeCell ref="A55:I55"/>
    <mergeCell ref="A56:I56"/>
    <mergeCell ref="B57:C57"/>
    <mergeCell ref="B58:C58"/>
    <mergeCell ref="C59:D59"/>
    <mergeCell ref="B72:C72"/>
    <mergeCell ref="B73:C73"/>
    <mergeCell ref="C74:D74"/>
    <mergeCell ref="C75:D75"/>
    <mergeCell ref="A76:I76"/>
    <mergeCell ref="A77:I77"/>
    <mergeCell ref="A66:I66"/>
    <mergeCell ref="A67:I67"/>
    <mergeCell ref="A68:D68"/>
    <mergeCell ref="A69:I69"/>
    <mergeCell ref="B70:C70"/>
    <mergeCell ref="B71:C71"/>
    <mergeCell ref="B84:C84"/>
    <mergeCell ref="C85:D85"/>
    <mergeCell ref="C86:D86"/>
    <mergeCell ref="C87:D87"/>
    <mergeCell ref="C88:D88"/>
    <mergeCell ref="A89:I89"/>
    <mergeCell ref="A78:D78"/>
    <mergeCell ref="C79:D79"/>
    <mergeCell ref="C80:D80"/>
    <mergeCell ref="A81:I81"/>
    <mergeCell ref="A82:I82"/>
    <mergeCell ref="A83:I83"/>
    <mergeCell ref="B96:C96"/>
    <mergeCell ref="B97:C97"/>
    <mergeCell ref="B98:C98"/>
    <mergeCell ref="C99:D99"/>
    <mergeCell ref="C100:D100"/>
    <mergeCell ref="A101:I101"/>
    <mergeCell ref="A90:I90"/>
    <mergeCell ref="A91:D91"/>
    <mergeCell ref="C92:D92"/>
    <mergeCell ref="C93:D93"/>
    <mergeCell ref="C94:D94"/>
    <mergeCell ref="C95:D95"/>
    <mergeCell ref="A108:I108"/>
    <mergeCell ref="A109:I109"/>
    <mergeCell ref="B110:C110"/>
    <mergeCell ref="B111:C111"/>
    <mergeCell ref="B112:C112"/>
    <mergeCell ref="B113:C113"/>
    <mergeCell ref="A102:I102"/>
    <mergeCell ref="A103:D103"/>
    <mergeCell ref="A104:I104"/>
    <mergeCell ref="C105:D105"/>
    <mergeCell ref="B106:C106"/>
    <mergeCell ref="A107:I107"/>
    <mergeCell ref="A120:I120"/>
    <mergeCell ref="A121:I121"/>
    <mergeCell ref="A122:I122"/>
    <mergeCell ref="B123:C123"/>
    <mergeCell ref="B124:C124"/>
    <mergeCell ref="B125:C125"/>
    <mergeCell ref="B114:C114"/>
    <mergeCell ref="B115:C115"/>
    <mergeCell ref="A116:I116"/>
    <mergeCell ref="A117:I117"/>
    <mergeCell ref="A118:D118"/>
    <mergeCell ref="B119:C119"/>
    <mergeCell ref="B132:C132"/>
    <mergeCell ref="B133:C133"/>
    <mergeCell ref="A134:I134"/>
    <mergeCell ref="A135:I135"/>
    <mergeCell ref="A136:D136"/>
    <mergeCell ref="A137:I137"/>
    <mergeCell ref="A126:I126"/>
    <mergeCell ref="A127:I127"/>
    <mergeCell ref="A128:I128"/>
    <mergeCell ref="C129:D129"/>
    <mergeCell ref="C130:D130"/>
    <mergeCell ref="B131:C131"/>
    <mergeCell ref="A144:D144"/>
    <mergeCell ref="B145:C145"/>
    <mergeCell ref="C146:D146"/>
    <mergeCell ref="B147:C147"/>
    <mergeCell ref="C148:D148"/>
    <mergeCell ref="A149:I149"/>
    <mergeCell ref="B138:C138"/>
    <mergeCell ref="B139:C139"/>
    <mergeCell ref="C140:D140"/>
    <mergeCell ref="B141:C141"/>
    <mergeCell ref="A142:I142"/>
    <mergeCell ref="A143:I143"/>
    <mergeCell ref="A156:I156"/>
    <mergeCell ref="B157:C157"/>
    <mergeCell ref="B158:C158"/>
    <mergeCell ref="C159:D159"/>
    <mergeCell ref="A160:I160"/>
    <mergeCell ref="A161:I161"/>
    <mergeCell ref="A150:I150"/>
    <mergeCell ref="A151:I151"/>
    <mergeCell ref="C152:D152"/>
    <mergeCell ref="A153:I153"/>
    <mergeCell ref="A154:I154"/>
    <mergeCell ref="A155:D155"/>
    <mergeCell ref="C168:D168"/>
    <mergeCell ref="C169:D169"/>
    <mergeCell ref="A170:I170"/>
    <mergeCell ref="A171:I171"/>
    <mergeCell ref="A172:D172"/>
    <mergeCell ref="A173:I173"/>
    <mergeCell ref="A162:I162"/>
    <mergeCell ref="C163:D163"/>
    <mergeCell ref="C164:D164"/>
    <mergeCell ref="A165:I165"/>
    <mergeCell ref="A166:I166"/>
    <mergeCell ref="A167:D167"/>
    <mergeCell ref="A180:I180"/>
    <mergeCell ref="A181:I181"/>
    <mergeCell ref="A182:I182"/>
    <mergeCell ref="C183:D183"/>
    <mergeCell ref="A184:I184"/>
    <mergeCell ref="A185:I185"/>
    <mergeCell ref="C174:D174"/>
    <mergeCell ref="B175:C175"/>
    <mergeCell ref="B176:C176"/>
    <mergeCell ref="B177:C177"/>
    <mergeCell ref="B178:C178"/>
    <mergeCell ref="C179:D179"/>
    <mergeCell ref="B192:C192"/>
    <mergeCell ref="A193:I193"/>
    <mergeCell ref="A194:I194"/>
    <mergeCell ref="A195:D195"/>
    <mergeCell ref="C196:D196"/>
    <mergeCell ref="C197:D197"/>
    <mergeCell ref="A186:D186"/>
    <mergeCell ref="B187:C187"/>
    <mergeCell ref="A188:I188"/>
    <mergeCell ref="A189:I189"/>
    <mergeCell ref="A190:I190"/>
    <mergeCell ref="B191:C191"/>
    <mergeCell ref="B204:C204"/>
    <mergeCell ref="B205:C205"/>
    <mergeCell ref="B206:C206"/>
    <mergeCell ref="A212:C212"/>
    <mergeCell ref="D212:E212"/>
    <mergeCell ref="A213:C213"/>
    <mergeCell ref="D213:E213"/>
    <mergeCell ref="A198:I198"/>
    <mergeCell ref="A199:I199"/>
    <mergeCell ref="A200:I200"/>
    <mergeCell ref="B201:C201"/>
    <mergeCell ref="B202:C202"/>
    <mergeCell ref="B203:C203"/>
    <mergeCell ref="A221:C221"/>
    <mergeCell ref="D221:E221"/>
    <mergeCell ref="A222:C222"/>
    <mergeCell ref="D222:E222"/>
    <mergeCell ref="A215:C215"/>
    <mergeCell ref="D215:E215"/>
    <mergeCell ref="A216:C216"/>
    <mergeCell ref="D216:E216"/>
    <mergeCell ref="A219:C219"/>
    <mergeCell ref="D219:E219"/>
  </mergeCells>
  <conditionalFormatting sqref="C27:C31">
    <cfRule type="expression" dxfId="83" priority="48">
      <formula xml:space="preserve"> C27 =""</formula>
    </cfRule>
  </conditionalFormatting>
  <conditionalFormatting sqref="C28:C31">
    <cfRule type="expression" dxfId="82" priority="49">
      <formula xml:space="preserve"> C28 ="Réponse obligatoire en cas de changement depuis le rapport précédent"&amp;CHAR(10)&amp;"Répondre ici"</formula>
    </cfRule>
  </conditionalFormatting>
  <conditionalFormatting sqref="C36">
    <cfRule type="expression" dxfId="81" priority="46">
      <formula xml:space="preserve"> C36 =""</formula>
    </cfRule>
  </conditionalFormatting>
  <conditionalFormatting sqref="C40:C41">
    <cfRule type="expression" dxfId="80" priority="45">
      <formula xml:space="preserve"> C40 ="Réponse obligatoire en cas de changement depuis le rapport précédent"&amp;CHAR(10)&amp;"Répondre ici"</formula>
    </cfRule>
    <cfRule type="expression" dxfId="79" priority="44">
      <formula xml:space="preserve"> C40 =""</formula>
    </cfRule>
  </conditionalFormatting>
  <conditionalFormatting sqref="C48">
    <cfRule type="expression" dxfId="78" priority="43">
      <formula xml:space="preserve"> C48 ="Réponse obligatoire en cas de changement depuis le rapport précédent"&amp;CHAR(10)&amp;"Répondre ici"</formula>
    </cfRule>
    <cfRule type="expression" dxfId="77" priority="42">
      <formula xml:space="preserve"> C48 =""</formula>
    </cfRule>
  </conditionalFormatting>
  <conditionalFormatting sqref="C59">
    <cfRule type="expression" dxfId="76" priority="40">
      <formula xml:space="preserve"> C59 =""</formula>
    </cfRule>
    <cfRule type="expression" dxfId="75" priority="41">
      <formula xml:space="preserve"> C59 ="Réponse Obligatoire"&amp;CHAR(10)&amp;"Répondre ici"</formula>
    </cfRule>
  </conditionalFormatting>
  <conditionalFormatting sqref="C64:C65">
    <cfRule type="expression" dxfId="74" priority="7">
      <formula xml:space="preserve"> C64 =""</formula>
    </cfRule>
  </conditionalFormatting>
  <conditionalFormatting sqref="C65">
    <cfRule type="expression" dxfId="73" priority="8">
      <formula xml:space="preserve"> C65 ="Réponse Obligatoire"&amp;CHAR(10)&amp;"Répondre ici"</formula>
    </cfRule>
  </conditionalFormatting>
  <conditionalFormatting sqref="C74:C75">
    <cfRule type="expression" dxfId="72" priority="2">
      <formula xml:space="preserve"> C74 ="Réponse Obligatoire"&amp;CHAR(10)&amp;"Répondre ici"</formula>
    </cfRule>
    <cfRule type="expression" dxfId="71" priority="1">
      <formula xml:space="preserve"> C74 =""</formula>
    </cfRule>
  </conditionalFormatting>
  <conditionalFormatting sqref="C79:C80">
    <cfRule type="expression" dxfId="70" priority="37">
      <formula xml:space="preserve"> C79 =""</formula>
    </cfRule>
    <cfRule type="expression" dxfId="69" priority="38">
      <formula xml:space="preserve"> C79 ="Réponse Obligatoire"&amp;CHAR(10)&amp;"Répondre ici"</formula>
    </cfRule>
  </conditionalFormatting>
  <conditionalFormatting sqref="C85:C88">
    <cfRule type="expression" dxfId="68" priority="15">
      <formula xml:space="preserve"> C85 =""</formula>
    </cfRule>
    <cfRule type="expression" dxfId="67" priority="16">
      <formula xml:space="preserve"> C85 ="Réponse Obligatoire"&amp;CHAR(10)&amp;"Répondre ici"</formula>
    </cfRule>
  </conditionalFormatting>
  <conditionalFormatting sqref="C92:C95">
    <cfRule type="expression" dxfId="66" priority="35">
      <formula xml:space="preserve"> C92 =""</formula>
    </cfRule>
    <cfRule type="expression" dxfId="65" priority="36">
      <formula xml:space="preserve"> C92 ="Réponse Obligatoire"&amp;CHAR(10)&amp;"Répondre ici"</formula>
    </cfRule>
  </conditionalFormatting>
  <conditionalFormatting sqref="C99:C100">
    <cfRule type="expression" dxfId="64" priority="34">
      <formula xml:space="preserve"> C99 ="Réponse Obligatoire"&amp;CHAR(10)&amp;"Répondre ici"</formula>
    </cfRule>
    <cfRule type="expression" dxfId="63" priority="33">
      <formula xml:space="preserve"> C99 =""</formula>
    </cfRule>
  </conditionalFormatting>
  <conditionalFormatting sqref="C105">
    <cfRule type="expression" dxfId="62" priority="3">
      <formula xml:space="preserve"> C105 =""</formula>
    </cfRule>
    <cfRule type="expression" dxfId="61" priority="4">
      <formula xml:space="preserve"> C105 ="Réponse Obligatoire"&amp;CHAR(10)&amp;"Répondre ici"</formula>
    </cfRule>
  </conditionalFormatting>
  <conditionalFormatting sqref="C129:C130">
    <cfRule type="expression" dxfId="60" priority="31">
      <formula xml:space="preserve"> C129 =""</formula>
    </cfRule>
    <cfRule type="expression" dxfId="59" priority="32">
      <formula xml:space="preserve"> C129 ="Réponse Obligatoire"&amp;CHAR(10)&amp;"Répondre ici"</formula>
    </cfRule>
  </conditionalFormatting>
  <conditionalFormatting sqref="C140">
    <cfRule type="expression" dxfId="58" priority="28">
      <formula xml:space="preserve"> C140 =""</formula>
    </cfRule>
    <cfRule type="expression" dxfId="57" priority="30">
      <formula xml:space="preserve"> C140 ="Réponse Facultative"&amp;CHAR(10)&amp;"Répondre ici"</formula>
    </cfRule>
  </conditionalFormatting>
  <conditionalFormatting sqref="C146">
    <cfRule type="expression" dxfId="56" priority="29">
      <formula xml:space="preserve"> C146 ="Réponse Facultative"&amp;CHAR(10)&amp;"Répondre ici"</formula>
    </cfRule>
    <cfRule type="expression" dxfId="55" priority="27">
      <formula xml:space="preserve"> C146 =""</formula>
    </cfRule>
  </conditionalFormatting>
  <conditionalFormatting sqref="C148">
    <cfRule type="expression" dxfId="54" priority="26">
      <formula xml:space="preserve"> C148 ="Réponse Obligatoire"&amp;CHAR(10)&amp;"Répondre ici"</formula>
    </cfRule>
    <cfRule type="expression" dxfId="53" priority="25">
      <formula xml:space="preserve"> C148 =""</formula>
    </cfRule>
  </conditionalFormatting>
  <conditionalFormatting sqref="C152">
    <cfRule type="expression" dxfId="52" priority="5">
      <formula xml:space="preserve"> C152 =""</formula>
    </cfRule>
    <cfRule type="expression" dxfId="51" priority="6">
      <formula xml:space="preserve"> C152 ="Réponse Obligatoire"&amp;CHAR(10)&amp;"Répondre ici"</formula>
    </cfRule>
  </conditionalFormatting>
  <conditionalFormatting sqref="C159">
    <cfRule type="expression" dxfId="50" priority="13">
      <formula xml:space="preserve"> C159 =""</formula>
    </cfRule>
    <cfRule type="expression" dxfId="49" priority="14">
      <formula xml:space="preserve"> C159 ="Réponse Obligatoire"&amp;CHAR(10)&amp;"Répondre ici"</formula>
    </cfRule>
  </conditionalFormatting>
  <conditionalFormatting sqref="C163:C164">
    <cfRule type="expression" dxfId="48" priority="11">
      <formula xml:space="preserve"> C163 =""</formula>
    </cfRule>
    <cfRule type="expression" dxfId="47" priority="12">
      <formula xml:space="preserve"> C163 ="Réponse Obligatoire"&amp;CHAR(10)&amp;"Répondre ici"</formula>
    </cfRule>
  </conditionalFormatting>
  <conditionalFormatting sqref="C168:C169">
    <cfRule type="expression" dxfId="46" priority="9">
      <formula xml:space="preserve"> C168 =""</formula>
    </cfRule>
    <cfRule type="expression" dxfId="45" priority="10">
      <formula xml:space="preserve"> C168 ="Réponse Obligatoire"&amp;CHAR(10)&amp;"Répondre ici"</formula>
    </cfRule>
  </conditionalFormatting>
  <conditionalFormatting sqref="C174">
    <cfRule type="expression" dxfId="44" priority="24">
      <formula xml:space="preserve"> C174 ="Réponse Obligatoire"&amp;CHAR(10)&amp;"Répondre ici"</formula>
    </cfRule>
    <cfRule type="expression" dxfId="43" priority="22">
      <formula xml:space="preserve"> C174 =""</formula>
    </cfRule>
  </conditionalFormatting>
  <conditionalFormatting sqref="C179">
    <cfRule type="expression" dxfId="42" priority="23">
      <formula xml:space="preserve"> C179 ="Réponse Obligatoire"&amp;CHAR(10)&amp;"Répondre ici"</formula>
    </cfRule>
    <cfRule type="expression" dxfId="41" priority="21">
      <formula xml:space="preserve"> C179 =""</formula>
    </cfRule>
  </conditionalFormatting>
  <conditionalFormatting sqref="C183">
    <cfRule type="expression" dxfId="40" priority="20">
      <formula xml:space="preserve"> C183 ="Réponse Facultative"&amp;CHAR(10)&amp;"Répondre ici"</formula>
    </cfRule>
    <cfRule type="expression" dxfId="39" priority="19">
      <formula xml:space="preserve"> C183 =""</formula>
    </cfRule>
  </conditionalFormatting>
  <conditionalFormatting sqref="C196:C197">
    <cfRule type="expression" dxfId="38" priority="18">
      <formula xml:space="preserve"> C196 ="Réponse Obligatoire"&amp;CHAR(10)&amp;"Répondre ici"</formula>
    </cfRule>
    <cfRule type="expression" dxfId="37" priority="17">
      <formula xml:space="preserve"> C196 =""</formula>
    </cfRule>
  </conditionalFormatting>
  <conditionalFormatting sqref="C23:D23">
    <cfRule type="expression" dxfId="36" priority="51">
      <formula xml:space="preserve"> C23 =""</formula>
    </cfRule>
    <cfRule type="expression" dxfId="35" priority="52">
      <formula xml:space="preserve"> C23 ="Réponse Facultative"&amp;CHAR(10)&amp;"Répondre ici"</formula>
    </cfRule>
  </conditionalFormatting>
  <conditionalFormatting sqref="C27:D27">
    <cfRule type="expression" dxfId="34" priority="50">
      <formula xml:space="preserve"> C27 ="Réponse obligatoire en cas de changement depuis le rapport précédent"&amp;CHAR(10)&amp;"Répondre ici"</formula>
    </cfRule>
  </conditionalFormatting>
  <conditionalFormatting sqref="C36:D36">
    <cfRule type="expression" dxfId="33" priority="47">
      <formula xml:space="preserve"> C36 ="Réponse Obligatoire"&amp;CHAR(10)&amp;"Répondre ici"</formula>
    </cfRule>
  </conditionalFormatting>
  <conditionalFormatting sqref="C64:D64">
    <cfRule type="expression" dxfId="32" priority="39">
      <formula xml:space="preserve"> C64 ="Réponse Facultative"&amp;CHAR(10)&amp;"Répondre ici"</formula>
    </cfRule>
  </conditionalFormatting>
  <pageMargins left="0.5" right="0.5" top="0.196850393700787" bottom="0.5" header="0.3" footer="0.3"/>
  <pageSetup paperSize="5" fitToHeight="0" orientation="landscape" r:id="rId1"/>
  <headerFooter>
    <oddFooter>&amp;L&amp;"Arial,Normal"&amp;6Mois 63 : Rapport d'implantation 2 – Programme Système de gestion de l’énergie – Avril 2026&amp;R&amp;"Arial,Normal"&amp;6&amp;P/&amp;N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A75DB-A816-4BF3-BDE9-929FEDE3D32A}">
  <sheetPr>
    <tabColor theme="3" tint="0.749992370372631"/>
    <pageSetUpPr fitToPage="1"/>
  </sheetPr>
  <dimension ref="A1:M277"/>
  <sheetViews>
    <sheetView showGridLines="0" view="pageLayout" zoomScaleNormal="60" workbookViewId="0">
      <selection activeCell="B12" sqref="B12:C12"/>
    </sheetView>
  </sheetViews>
  <sheetFormatPr baseColWidth="10" defaultColWidth="11.453125" defaultRowHeight="14.5" x14ac:dyDescent="0.35"/>
  <cols>
    <col min="1" max="1" width="2.54296875" customWidth="1"/>
    <col min="2" max="2" width="15.81640625" customWidth="1"/>
    <col min="3" max="3" width="13.54296875" customWidth="1"/>
    <col min="4" max="4" width="9.453125" customWidth="1"/>
    <col min="5" max="5" width="6.54296875" customWidth="1"/>
    <col min="6" max="6" width="13.453125" customWidth="1"/>
    <col min="7" max="8" width="13.54296875" customWidth="1"/>
    <col min="9" max="9" width="10.54296875" customWidth="1"/>
    <col min="10" max="10" width="11.453125" customWidth="1"/>
    <col min="11" max="11" width="11.81640625" customWidth="1"/>
    <col min="12" max="12" width="13.453125" customWidth="1"/>
    <col min="13" max="13" width="29.54296875" customWidth="1"/>
    <col min="14" max="14" width="70.54296875" customWidth="1"/>
    <col min="16" max="17" width="11.453125" customWidth="1"/>
  </cols>
  <sheetData>
    <row r="1" spans="1:13" x14ac:dyDescent="0.35">
      <c r="A1" s="346"/>
      <c r="B1" s="346"/>
      <c r="C1" s="346"/>
      <c r="D1" s="346"/>
      <c r="E1" s="346"/>
      <c r="F1" s="346"/>
      <c r="G1" s="346"/>
      <c r="H1" s="346"/>
      <c r="I1" s="346"/>
      <c r="J1" s="346"/>
      <c r="K1" s="346"/>
      <c r="L1" s="346"/>
      <c r="M1" s="346"/>
    </row>
    <row r="2" spans="1:13" ht="29.15" customHeight="1" x14ac:dyDescent="0.35">
      <c r="A2" s="346" t="e" vm="1">
        <v>#VALUE!</v>
      </c>
      <c r="B2" s="346"/>
      <c r="C2" s="346"/>
      <c r="D2" s="346"/>
      <c r="E2" s="346"/>
      <c r="F2" s="346"/>
      <c r="G2" s="459" t="s">
        <v>886</v>
      </c>
      <c r="H2" s="460"/>
      <c r="I2" s="460"/>
      <c r="J2" s="460"/>
      <c r="K2" s="460"/>
      <c r="L2" s="460"/>
      <c r="M2" s="460"/>
    </row>
    <row r="3" spans="1:13" x14ac:dyDescent="0.35">
      <c r="A3" s="346"/>
      <c r="B3" s="346"/>
      <c r="C3" s="346"/>
      <c r="D3" s="346"/>
      <c r="E3" s="346"/>
      <c r="F3" s="346"/>
      <c r="G3" s="346"/>
      <c r="H3" s="346"/>
      <c r="I3" s="346"/>
      <c r="J3" s="346"/>
      <c r="K3" s="346"/>
      <c r="L3" s="346"/>
      <c r="M3" s="346"/>
    </row>
    <row r="4" spans="1:13" ht="22.4" customHeight="1" thickBot="1" x14ac:dyDescent="0.4">
      <c r="A4" s="481" t="s">
        <v>248</v>
      </c>
      <c r="B4" s="481"/>
      <c r="C4" s="481"/>
      <c r="D4" s="481"/>
      <c r="E4" s="481"/>
      <c r="F4" s="481"/>
      <c r="G4" s="481"/>
      <c r="H4" s="481"/>
      <c r="I4" s="481"/>
      <c r="J4" s="481"/>
      <c r="K4" s="481"/>
      <c r="L4" s="481"/>
      <c r="M4" s="481"/>
    </row>
    <row r="5" spans="1:13" ht="12.25" customHeight="1" thickBot="1" x14ac:dyDescent="0.4">
      <c r="A5" s="514" t="s">
        <v>249</v>
      </c>
      <c r="B5" s="515"/>
      <c r="C5" s="515"/>
      <c r="D5" s="515"/>
      <c r="E5" s="515"/>
      <c r="F5" s="515"/>
      <c r="G5" s="516"/>
      <c r="H5" s="748" t="s">
        <v>250</v>
      </c>
      <c r="I5" s="749"/>
      <c r="J5" s="750"/>
      <c r="K5" s="542" t="s">
        <v>692</v>
      </c>
      <c r="L5" s="543"/>
      <c r="M5" s="954" t="s">
        <v>873</v>
      </c>
    </row>
    <row r="6" spans="1:13" ht="19.399999999999999" customHeight="1" x14ac:dyDescent="0.35">
      <c r="A6" s="467">
        <f xml:space="preserve"> NomEntreprise</f>
        <v>0</v>
      </c>
      <c r="B6" s="468"/>
      <c r="C6" s="468"/>
      <c r="D6" s="468"/>
      <c r="E6" s="468"/>
      <c r="F6" s="468"/>
      <c r="G6" s="469"/>
      <c r="H6" s="452">
        <f xml:space="preserve"> NEQ</f>
        <v>0</v>
      </c>
      <c r="I6" s="504"/>
      <c r="J6" s="453"/>
      <c r="K6" s="538">
        <f xml:space="preserve"> NoProjetHQ</f>
        <v>0</v>
      </c>
      <c r="L6" s="539"/>
      <c r="M6" s="954"/>
    </row>
    <row r="7" spans="1:13" ht="12.25" customHeight="1" x14ac:dyDescent="0.35">
      <c r="A7" s="505" t="s">
        <v>251</v>
      </c>
      <c r="B7" s="506"/>
      <c r="C7" s="506"/>
      <c r="D7" s="506"/>
      <c r="E7" s="506"/>
      <c r="F7" s="506"/>
      <c r="G7" s="507"/>
      <c r="H7" s="502" t="s">
        <v>255</v>
      </c>
      <c r="I7" s="503"/>
      <c r="J7" s="867"/>
      <c r="K7" s="502" t="s">
        <v>693</v>
      </c>
      <c r="L7" s="1036"/>
      <c r="M7" s="955" t="str">
        <f>IF(DateDemarrage&lt;&gt;0, EDATE(DateDemarrage, 63), "")</f>
        <v/>
      </c>
    </row>
    <row r="8" spans="1:13" ht="19.399999999999999" customHeight="1" x14ac:dyDescent="0.35">
      <c r="A8" s="467">
        <f xml:space="preserve"> NomUsine</f>
        <v>0</v>
      </c>
      <c r="B8" s="468"/>
      <c r="C8" s="468"/>
      <c r="D8" s="468"/>
      <c r="E8" s="468"/>
      <c r="F8" s="468"/>
      <c r="G8" s="469"/>
      <c r="H8" s="720">
        <f xml:space="preserve"> DateDemarrage</f>
        <v>0</v>
      </c>
      <c r="I8" s="1037"/>
      <c r="J8" s="868"/>
      <c r="K8" s="452">
        <f xml:space="preserve"> NoProjetEnergir</f>
        <v>0</v>
      </c>
      <c r="L8" s="1038"/>
      <c r="M8" s="956"/>
    </row>
    <row r="9" spans="1:13" s="5" customFormat="1" ht="25.4" customHeight="1" x14ac:dyDescent="0.35">
      <c r="A9" s="433"/>
      <c r="B9" s="433"/>
      <c r="C9" s="433"/>
      <c r="D9" s="433"/>
      <c r="E9" s="433"/>
      <c r="F9" s="433"/>
      <c r="G9" s="433"/>
      <c r="H9" s="433"/>
      <c r="I9" s="433"/>
      <c r="J9" s="607"/>
      <c r="K9" s="607"/>
      <c r="L9" s="607"/>
      <c r="M9" s="155"/>
    </row>
    <row r="10" spans="1:13" ht="26.15" customHeight="1" x14ac:dyDescent="0.35">
      <c r="A10" s="625" t="s">
        <v>603</v>
      </c>
      <c r="B10" s="625"/>
      <c r="C10" s="625"/>
      <c r="D10" s="625"/>
      <c r="E10" s="625"/>
      <c r="F10" s="625"/>
      <c r="G10" s="625"/>
      <c r="H10" s="625"/>
      <c r="I10" s="625"/>
      <c r="J10" s="625"/>
      <c r="K10" s="625"/>
      <c r="L10" s="625"/>
      <c r="M10" s="625"/>
    </row>
    <row r="11" spans="1:13" ht="39" customHeight="1" x14ac:dyDescent="0.35">
      <c r="A11" s="38"/>
      <c r="B11" s="615" t="s">
        <v>343</v>
      </c>
      <c r="C11" s="629"/>
      <c r="D11" s="114" t="s">
        <v>203</v>
      </c>
      <c r="E11" s="615" t="s">
        <v>344</v>
      </c>
      <c r="F11" s="616"/>
      <c r="G11" s="629"/>
      <c r="H11" s="615" t="s">
        <v>62</v>
      </c>
      <c r="I11" s="616"/>
      <c r="J11" s="616"/>
      <c r="K11" s="629"/>
      <c r="L11" s="615" t="s">
        <v>345</v>
      </c>
      <c r="M11" s="629"/>
    </row>
    <row r="12" spans="1:13" ht="18.649999999999999" customHeight="1" x14ac:dyDescent="0.35">
      <c r="A12" s="261" cm="1">
        <f t="array" ref="A12:A16">ROW()-ROW(A12:A16)-1</f>
        <v>-1</v>
      </c>
      <c r="B12" s="848"/>
      <c r="C12" s="850"/>
      <c r="D12" s="337"/>
      <c r="E12" s="848"/>
      <c r="F12" s="849"/>
      <c r="G12" s="850"/>
      <c r="H12" s="876"/>
      <c r="I12" s="877"/>
      <c r="J12" s="877"/>
      <c r="K12" s="878"/>
      <c r="L12" s="876"/>
      <c r="M12" s="878"/>
    </row>
    <row r="13" spans="1:13" ht="18.649999999999999" customHeight="1" x14ac:dyDescent="0.35">
      <c r="A13" s="261">
        <v>-2</v>
      </c>
      <c r="B13" s="848"/>
      <c r="C13" s="850"/>
      <c r="D13" s="337"/>
      <c r="E13" s="848"/>
      <c r="F13" s="849"/>
      <c r="G13" s="850"/>
      <c r="H13" s="876"/>
      <c r="I13" s="877"/>
      <c r="J13" s="877"/>
      <c r="K13" s="878"/>
      <c r="L13" s="876"/>
      <c r="M13" s="878"/>
    </row>
    <row r="14" spans="1:13" ht="18.649999999999999" customHeight="1" x14ac:dyDescent="0.35">
      <c r="A14" s="261">
        <v>-3</v>
      </c>
      <c r="B14" s="848"/>
      <c r="C14" s="850"/>
      <c r="D14" s="337"/>
      <c r="E14" s="848"/>
      <c r="F14" s="849"/>
      <c r="G14" s="850"/>
      <c r="H14" s="876"/>
      <c r="I14" s="877"/>
      <c r="J14" s="877"/>
      <c r="K14" s="878"/>
      <c r="L14" s="876"/>
      <c r="M14" s="878"/>
    </row>
    <row r="15" spans="1:13" ht="18.649999999999999" customHeight="1" x14ac:dyDescent="0.35">
      <c r="A15" s="261">
        <v>-4</v>
      </c>
      <c r="B15" s="848"/>
      <c r="C15" s="850"/>
      <c r="D15" s="337"/>
      <c r="E15" s="848"/>
      <c r="F15" s="849"/>
      <c r="G15" s="850"/>
      <c r="H15" s="876"/>
      <c r="I15" s="877"/>
      <c r="J15" s="877"/>
      <c r="K15" s="878"/>
      <c r="L15" s="876"/>
      <c r="M15" s="878"/>
    </row>
    <row r="16" spans="1:13" ht="18.649999999999999" customHeight="1" x14ac:dyDescent="0.35">
      <c r="A16" s="261">
        <v>-5</v>
      </c>
      <c r="B16" s="848"/>
      <c r="C16" s="850"/>
      <c r="D16" s="337"/>
      <c r="E16" s="848"/>
      <c r="F16" s="849"/>
      <c r="G16" s="850"/>
      <c r="H16" s="876"/>
      <c r="I16" s="877"/>
      <c r="J16" s="877"/>
      <c r="K16" s="878"/>
      <c r="L16" s="876"/>
      <c r="M16" s="878"/>
    </row>
    <row r="17" spans="1:13" ht="7.4" customHeight="1" x14ac:dyDescent="0.35">
      <c r="A17" s="855"/>
      <c r="B17" s="855"/>
      <c r="C17" s="855"/>
      <c r="D17" s="855"/>
      <c r="E17" s="855"/>
      <c r="F17" s="855"/>
      <c r="G17" s="855"/>
      <c r="H17" s="855"/>
      <c r="I17" s="855"/>
      <c r="J17" s="855"/>
      <c r="K17" s="855"/>
      <c r="L17" s="855"/>
      <c r="M17" s="855"/>
    </row>
    <row r="18" spans="1:13" ht="11" customHeight="1" x14ac:dyDescent="0.35">
      <c r="A18" s="856"/>
      <c r="B18" s="856"/>
      <c r="C18" s="856"/>
      <c r="D18" s="856"/>
      <c r="E18" s="856"/>
      <c r="F18" s="856"/>
      <c r="G18" s="856"/>
      <c r="H18" s="856"/>
      <c r="I18" s="856"/>
      <c r="J18" s="856"/>
      <c r="K18" s="856"/>
      <c r="L18" s="856"/>
      <c r="M18" s="856"/>
    </row>
    <row r="19" spans="1:13" ht="26.15" customHeight="1" x14ac:dyDescent="0.35">
      <c r="A19" s="625" t="s">
        <v>206</v>
      </c>
      <c r="B19" s="625"/>
      <c r="C19" s="625"/>
      <c r="D19" s="625"/>
      <c r="E19" s="625"/>
      <c r="F19" s="625"/>
      <c r="G19" s="625"/>
      <c r="H19" s="625"/>
      <c r="I19" s="625"/>
      <c r="J19" s="625"/>
      <c r="K19" s="625"/>
      <c r="L19" s="625"/>
      <c r="M19" s="625"/>
    </row>
    <row r="20" spans="1:13" ht="24.5" customHeight="1" x14ac:dyDescent="0.35">
      <c r="A20" s="39"/>
      <c r="B20" s="615" t="s">
        <v>123</v>
      </c>
      <c r="C20" s="629"/>
      <c r="D20" s="615" t="s">
        <v>346</v>
      </c>
      <c r="E20" s="616"/>
      <c r="F20" s="616"/>
      <c r="G20" s="629"/>
      <c r="H20" s="615" t="s">
        <v>124</v>
      </c>
      <c r="I20" s="616"/>
      <c r="J20" s="616"/>
      <c r="K20" s="629"/>
      <c r="L20" s="615" t="s">
        <v>125</v>
      </c>
      <c r="M20" s="629"/>
    </row>
    <row r="21" spans="1:13" ht="18.649999999999999" customHeight="1" x14ac:dyDescent="0.35">
      <c r="A21" s="261" cm="1">
        <f t="array" ref="A21:A25">ROW()-ROW(A21:A25)-1</f>
        <v>-1</v>
      </c>
      <c r="B21" s="848"/>
      <c r="C21" s="850"/>
      <c r="D21" s="848"/>
      <c r="E21" s="849"/>
      <c r="F21" s="849"/>
      <c r="G21" s="850"/>
      <c r="H21" s="876"/>
      <c r="I21" s="877"/>
      <c r="J21" s="877"/>
      <c r="K21" s="878"/>
      <c r="L21" s="876"/>
      <c r="M21" s="878"/>
    </row>
    <row r="22" spans="1:13" ht="18.649999999999999" customHeight="1" x14ac:dyDescent="0.35">
      <c r="A22" s="261">
        <v>-2</v>
      </c>
      <c r="B22" s="848"/>
      <c r="C22" s="850"/>
      <c r="D22" s="848"/>
      <c r="E22" s="849"/>
      <c r="F22" s="849"/>
      <c r="G22" s="850"/>
      <c r="H22" s="876"/>
      <c r="I22" s="877"/>
      <c r="J22" s="877"/>
      <c r="K22" s="878"/>
      <c r="L22" s="876"/>
      <c r="M22" s="878"/>
    </row>
    <row r="23" spans="1:13" ht="18.649999999999999" customHeight="1" x14ac:dyDescent="0.35">
      <c r="A23" s="261">
        <v>-3</v>
      </c>
      <c r="B23" s="848"/>
      <c r="C23" s="850"/>
      <c r="D23" s="848"/>
      <c r="E23" s="849"/>
      <c r="F23" s="849"/>
      <c r="G23" s="850"/>
      <c r="H23" s="876"/>
      <c r="I23" s="877"/>
      <c r="J23" s="877"/>
      <c r="K23" s="878"/>
      <c r="L23" s="876"/>
      <c r="M23" s="878"/>
    </row>
    <row r="24" spans="1:13" ht="18.649999999999999" customHeight="1" x14ac:dyDescent="0.35">
      <c r="A24" s="261">
        <v>-4</v>
      </c>
      <c r="B24" s="848"/>
      <c r="C24" s="850"/>
      <c r="D24" s="848"/>
      <c r="E24" s="849"/>
      <c r="F24" s="849"/>
      <c r="G24" s="850"/>
      <c r="H24" s="876"/>
      <c r="I24" s="877"/>
      <c r="J24" s="877"/>
      <c r="K24" s="878"/>
      <c r="L24" s="876"/>
      <c r="M24" s="878"/>
    </row>
    <row r="25" spans="1:13" ht="18.649999999999999" customHeight="1" x14ac:dyDescent="0.35">
      <c r="A25" s="261">
        <v>-5</v>
      </c>
      <c r="B25" s="848"/>
      <c r="C25" s="850"/>
      <c r="D25" s="848"/>
      <c r="E25" s="849"/>
      <c r="F25" s="849"/>
      <c r="G25" s="850"/>
      <c r="H25" s="876"/>
      <c r="I25" s="877"/>
      <c r="J25" s="877"/>
      <c r="K25" s="878"/>
      <c r="L25" s="876"/>
      <c r="M25" s="878"/>
    </row>
    <row r="26" spans="1:13" ht="20.25" customHeight="1" x14ac:dyDescent="0.35">
      <c r="A26" s="855"/>
      <c r="B26" s="855"/>
      <c r="C26" s="855"/>
      <c r="D26" s="855"/>
      <c r="E26" s="855"/>
      <c r="F26" s="855"/>
      <c r="G26" s="855"/>
      <c r="H26" s="855"/>
      <c r="I26" s="855"/>
      <c r="J26" s="855"/>
      <c r="K26" s="855"/>
      <c r="L26" s="855"/>
      <c r="M26" s="855"/>
    </row>
    <row r="27" spans="1:13" ht="18.75" customHeight="1" x14ac:dyDescent="0.35">
      <c r="A27" s="856"/>
      <c r="B27" s="856"/>
      <c r="C27" s="856"/>
      <c r="D27" s="856"/>
      <c r="E27" s="856"/>
      <c r="F27" s="856"/>
      <c r="G27" s="856"/>
      <c r="H27" s="856"/>
      <c r="I27" s="856"/>
      <c r="J27" s="856"/>
      <c r="K27" s="856"/>
      <c r="L27" s="856"/>
      <c r="M27" s="856"/>
    </row>
    <row r="28" spans="1:13" ht="25.75" customHeight="1" x14ac:dyDescent="0.35">
      <c r="A28" s="854" t="s">
        <v>658</v>
      </c>
      <c r="B28" s="854"/>
      <c r="C28" s="854"/>
      <c r="D28" s="854"/>
      <c r="E28" s="854"/>
      <c r="F28" s="854"/>
      <c r="G28" s="854"/>
      <c r="H28" s="854"/>
      <c r="I28" s="854"/>
      <c r="J28" s="854"/>
      <c r="K28" s="854"/>
      <c r="L28" s="854"/>
      <c r="M28" s="854"/>
    </row>
    <row r="29" spans="1:13" ht="22.4" customHeight="1" x14ac:dyDescent="0.35">
      <c r="A29" s="40"/>
      <c r="B29" s="615" t="s">
        <v>347</v>
      </c>
      <c r="C29" s="629"/>
      <c r="D29" s="851" t="s">
        <v>59</v>
      </c>
      <c r="E29" s="853"/>
      <c r="F29" s="852"/>
      <c r="G29" s="851" t="s">
        <v>60</v>
      </c>
      <c r="H29" s="853"/>
      <c r="I29" s="853"/>
      <c r="J29" s="852"/>
      <c r="K29" s="851" t="s">
        <v>61</v>
      </c>
      <c r="L29" s="853"/>
      <c r="M29" s="852"/>
    </row>
    <row r="30" spans="1:13" ht="18.649999999999999" customHeight="1" x14ac:dyDescent="0.35">
      <c r="A30" s="261" cm="1">
        <f t="array" ref="A30:A34">ROW()-ROW(A30:A34)-1</f>
        <v>-1</v>
      </c>
      <c r="B30" s="876"/>
      <c r="C30" s="878"/>
      <c r="D30" s="876"/>
      <c r="E30" s="877"/>
      <c r="F30" s="878"/>
      <c r="G30" s="876"/>
      <c r="H30" s="877"/>
      <c r="I30" s="877"/>
      <c r="J30" s="878"/>
      <c r="K30" s="1026"/>
      <c r="L30" s="1027"/>
      <c r="M30" s="1028"/>
    </row>
    <row r="31" spans="1:13" ht="18.649999999999999" customHeight="1" x14ac:dyDescent="0.35">
      <c r="A31" s="261">
        <v>-2</v>
      </c>
      <c r="B31" s="876"/>
      <c r="C31" s="878"/>
      <c r="D31" s="876"/>
      <c r="E31" s="877"/>
      <c r="F31" s="878"/>
      <c r="G31" s="876"/>
      <c r="H31" s="877"/>
      <c r="I31" s="877"/>
      <c r="J31" s="878"/>
      <c r="K31" s="1029"/>
      <c r="L31" s="1030"/>
      <c r="M31" s="1031"/>
    </row>
    <row r="32" spans="1:13" ht="18.649999999999999" customHeight="1" x14ac:dyDescent="0.35">
      <c r="A32" s="261">
        <v>-3</v>
      </c>
      <c r="B32" s="876"/>
      <c r="C32" s="878"/>
      <c r="D32" s="876"/>
      <c r="E32" s="877"/>
      <c r="F32" s="878"/>
      <c r="G32" s="876"/>
      <c r="H32" s="877"/>
      <c r="I32" s="877"/>
      <c r="J32" s="878"/>
      <c r="K32" s="1029"/>
      <c r="L32" s="1030"/>
      <c r="M32" s="1031"/>
    </row>
    <row r="33" spans="1:13" ht="18.649999999999999" customHeight="1" x14ac:dyDescent="0.35">
      <c r="A33" s="261">
        <v>-4</v>
      </c>
      <c r="B33" s="876"/>
      <c r="C33" s="878"/>
      <c r="D33" s="876"/>
      <c r="E33" s="877"/>
      <c r="F33" s="878"/>
      <c r="G33" s="876"/>
      <c r="H33" s="877"/>
      <c r="I33" s="877"/>
      <c r="J33" s="878"/>
      <c r="K33" s="1029"/>
      <c r="L33" s="1030"/>
      <c r="M33" s="1031"/>
    </row>
    <row r="34" spans="1:13" ht="18.649999999999999" customHeight="1" x14ac:dyDescent="0.35">
      <c r="A34" s="261">
        <v>-5</v>
      </c>
      <c r="B34" s="876"/>
      <c r="C34" s="878"/>
      <c r="D34" s="876"/>
      <c r="E34" s="877"/>
      <c r="F34" s="878"/>
      <c r="G34" s="876"/>
      <c r="H34" s="877"/>
      <c r="I34" s="877"/>
      <c r="J34" s="878"/>
      <c r="K34" s="1032"/>
      <c r="L34" s="1033"/>
      <c r="M34" s="1034"/>
    </row>
    <row r="35" spans="1:13" ht="12" customHeight="1" x14ac:dyDescent="0.35">
      <c r="A35" s="855"/>
      <c r="B35" s="855"/>
      <c r="C35" s="855"/>
      <c r="D35" s="855"/>
      <c r="E35" s="855"/>
      <c r="F35" s="855"/>
      <c r="G35" s="855"/>
      <c r="H35" s="855"/>
      <c r="I35" s="855"/>
      <c r="J35" s="855"/>
      <c r="K35" s="855"/>
      <c r="L35" s="855"/>
      <c r="M35" s="855"/>
    </row>
    <row r="36" spans="1:13" ht="8" customHeight="1" x14ac:dyDescent="0.35">
      <c r="A36" s="856"/>
      <c r="B36" s="856"/>
      <c r="C36" s="856"/>
      <c r="D36" s="856"/>
      <c r="E36" s="856"/>
      <c r="F36" s="856"/>
      <c r="G36" s="856"/>
      <c r="H36" s="856"/>
      <c r="I36" s="856"/>
      <c r="J36" s="856"/>
      <c r="K36" s="856"/>
      <c r="L36" s="856"/>
      <c r="M36" s="856"/>
    </row>
    <row r="37" spans="1:13" ht="26.15" customHeight="1" x14ac:dyDescent="0.35">
      <c r="A37" s="854" t="s">
        <v>619</v>
      </c>
      <c r="B37" s="854"/>
      <c r="C37" s="854"/>
      <c r="D37" s="854"/>
      <c r="E37" s="854"/>
      <c r="F37" s="854"/>
      <c r="G37" s="854"/>
      <c r="H37" s="854"/>
      <c r="I37" s="854"/>
      <c r="J37" s="854"/>
      <c r="K37" s="854"/>
      <c r="L37" s="854"/>
      <c r="M37" s="854"/>
    </row>
    <row r="38" spans="1:13" ht="60" x14ac:dyDescent="0.35">
      <c r="A38" s="29"/>
      <c r="B38" s="144" t="s">
        <v>176</v>
      </c>
      <c r="C38" s="144" t="s">
        <v>621</v>
      </c>
      <c r="D38" s="1053" t="s">
        <v>62</v>
      </c>
      <c r="E38" s="1053"/>
      <c r="F38" s="1053"/>
      <c r="G38" s="34" t="s">
        <v>623</v>
      </c>
      <c r="H38" s="34" t="s">
        <v>177</v>
      </c>
      <c r="I38" s="1053" t="s">
        <v>63</v>
      </c>
      <c r="J38" s="1053"/>
      <c r="K38" s="1053"/>
      <c r="L38" s="1053" t="s">
        <v>178</v>
      </c>
      <c r="M38" s="1053"/>
    </row>
    <row r="39" spans="1:13" ht="18.649999999999999" customHeight="1" x14ac:dyDescent="0.35">
      <c r="A39" s="261" cm="1">
        <f t="array" ref="A39:A43">ROW()-ROW(A39:A43)-1</f>
        <v>-1</v>
      </c>
      <c r="B39" s="32"/>
      <c r="C39" s="31"/>
      <c r="D39" s="876"/>
      <c r="E39" s="877"/>
      <c r="F39" s="878"/>
      <c r="G39" s="32"/>
      <c r="H39" s="32"/>
      <c r="I39" s="848"/>
      <c r="J39" s="849"/>
      <c r="K39" s="850"/>
      <c r="L39" s="848"/>
      <c r="M39" s="850"/>
    </row>
    <row r="40" spans="1:13" ht="18.649999999999999" customHeight="1" x14ac:dyDescent="0.35">
      <c r="A40" s="261">
        <v>-2</v>
      </c>
      <c r="B40" s="32"/>
      <c r="C40" s="31"/>
      <c r="D40" s="876"/>
      <c r="E40" s="877"/>
      <c r="F40" s="878"/>
      <c r="G40" s="32"/>
      <c r="H40" s="32"/>
      <c r="I40" s="848"/>
      <c r="J40" s="849"/>
      <c r="K40" s="850"/>
      <c r="L40" s="848"/>
      <c r="M40" s="850"/>
    </row>
    <row r="41" spans="1:13" ht="18.649999999999999" customHeight="1" x14ac:dyDescent="0.35">
      <c r="A41" s="261">
        <v>-3</v>
      </c>
      <c r="B41" s="32"/>
      <c r="C41" s="31"/>
      <c r="D41" s="876"/>
      <c r="E41" s="877"/>
      <c r="F41" s="878"/>
      <c r="G41" s="32"/>
      <c r="H41" s="32"/>
      <c r="I41" s="848"/>
      <c r="J41" s="849"/>
      <c r="K41" s="850"/>
      <c r="L41" s="848"/>
      <c r="M41" s="850"/>
    </row>
    <row r="42" spans="1:13" ht="18.649999999999999" customHeight="1" x14ac:dyDescent="0.35">
      <c r="A42" s="261">
        <v>-4</v>
      </c>
      <c r="B42" s="32"/>
      <c r="C42" s="31"/>
      <c r="D42" s="876"/>
      <c r="E42" s="877"/>
      <c r="F42" s="878"/>
      <c r="G42" s="32"/>
      <c r="H42" s="32"/>
      <c r="I42" s="848"/>
      <c r="J42" s="849"/>
      <c r="K42" s="850"/>
      <c r="L42" s="848"/>
      <c r="M42" s="850"/>
    </row>
    <row r="43" spans="1:13" ht="18.649999999999999" customHeight="1" x14ac:dyDescent="0.35">
      <c r="A43" s="261">
        <v>-5</v>
      </c>
      <c r="B43" s="32"/>
      <c r="C43" s="31"/>
      <c r="D43" s="876"/>
      <c r="E43" s="877"/>
      <c r="F43" s="878"/>
      <c r="G43" s="32"/>
      <c r="H43" s="32"/>
      <c r="I43" s="848"/>
      <c r="J43" s="849"/>
      <c r="K43" s="850"/>
      <c r="L43" s="848"/>
      <c r="M43" s="850"/>
    </row>
    <row r="44" spans="1:13" ht="19.399999999999999" customHeight="1" x14ac:dyDescent="0.35">
      <c r="A44" s="855"/>
      <c r="B44" s="855"/>
      <c r="C44" s="855"/>
      <c r="D44" s="855"/>
      <c r="E44" s="855"/>
      <c r="F44" s="855"/>
      <c r="G44" s="855"/>
      <c r="H44" s="855"/>
      <c r="I44" s="855"/>
      <c r="J44" s="855"/>
      <c r="K44" s="855"/>
      <c r="L44" s="855"/>
      <c r="M44" s="855"/>
    </row>
    <row r="45" spans="1:13" ht="3.65" customHeight="1" x14ac:dyDescent="0.35">
      <c r="A45" s="856"/>
      <c r="B45" s="856"/>
      <c r="C45" s="856"/>
      <c r="D45" s="856"/>
      <c r="E45" s="856"/>
      <c r="F45" s="856"/>
      <c r="G45" s="856"/>
      <c r="H45" s="856"/>
      <c r="I45" s="856"/>
      <c r="J45" s="856"/>
      <c r="K45" s="856"/>
      <c r="L45" s="856"/>
      <c r="M45" s="856"/>
    </row>
    <row r="46" spans="1:13" ht="26.15" customHeight="1" x14ac:dyDescent="0.35">
      <c r="A46" s="854" t="s">
        <v>728</v>
      </c>
      <c r="B46" s="854"/>
      <c r="C46" s="854"/>
      <c r="D46" s="854"/>
      <c r="E46" s="854"/>
      <c r="F46" s="854"/>
      <c r="G46" s="854"/>
      <c r="H46" s="854"/>
      <c r="I46" s="854"/>
      <c r="J46" s="854"/>
      <c r="K46" s="854"/>
      <c r="L46" s="854"/>
      <c r="M46" s="854"/>
    </row>
    <row r="47" spans="1:13" ht="18.649999999999999" customHeight="1" x14ac:dyDescent="0.35">
      <c r="A47" s="898"/>
      <c r="B47" s="610" t="s">
        <v>690</v>
      </c>
      <c r="C47" s="614"/>
      <c r="D47" s="614"/>
      <c r="E47" s="913"/>
      <c r="F47" s="900" t="s">
        <v>275</v>
      </c>
      <c r="G47" s="901"/>
      <c r="H47" s="901"/>
      <c r="I47" s="901"/>
      <c r="J47" s="902"/>
      <c r="K47" s="900" t="s">
        <v>276</v>
      </c>
      <c r="L47" s="901"/>
      <c r="M47" s="902"/>
    </row>
    <row r="48" spans="1:13" ht="18.649999999999999" customHeight="1" x14ac:dyDescent="0.35">
      <c r="A48" s="899"/>
      <c r="B48" s="615"/>
      <c r="C48" s="616"/>
      <c r="D48" s="616"/>
      <c r="E48" s="629"/>
      <c r="F48" s="888" t="s">
        <v>64</v>
      </c>
      <c r="G48" s="888"/>
      <c r="H48" s="888"/>
      <c r="I48" s="903" t="s">
        <v>274</v>
      </c>
      <c r="J48" s="903"/>
      <c r="K48" s="888" t="s">
        <v>64</v>
      </c>
      <c r="L48" s="888"/>
      <c r="M48" s="94" t="s">
        <v>274</v>
      </c>
    </row>
    <row r="49" spans="1:13" ht="18.649999999999999" customHeight="1" x14ac:dyDescent="0.35">
      <c r="A49" s="261" cm="1">
        <f t="array" ref="A49:A53">ROW()-ROW(A49:A53)-1</f>
        <v>-1</v>
      </c>
      <c r="B49" s="887"/>
      <c r="C49" s="887"/>
      <c r="D49" s="887"/>
      <c r="E49" s="887"/>
      <c r="F49" s="1039"/>
      <c r="G49" s="1039"/>
      <c r="H49" s="1039"/>
      <c r="I49" s="905"/>
      <c r="J49" s="906"/>
      <c r="K49" s="945"/>
      <c r="L49" s="946"/>
      <c r="M49" s="50"/>
    </row>
    <row r="50" spans="1:13" ht="18.649999999999999" customHeight="1" x14ac:dyDescent="0.35">
      <c r="A50" s="261">
        <v>-2</v>
      </c>
      <c r="B50" s="887"/>
      <c r="C50" s="887"/>
      <c r="D50" s="887"/>
      <c r="E50" s="887"/>
      <c r="F50" s="1039"/>
      <c r="G50" s="1039"/>
      <c r="H50" s="1039"/>
      <c r="I50" s="905"/>
      <c r="J50" s="906"/>
      <c r="K50" s="945"/>
      <c r="L50" s="946"/>
      <c r="M50" s="50"/>
    </row>
    <row r="51" spans="1:13" ht="18.649999999999999" customHeight="1" x14ac:dyDescent="0.35">
      <c r="A51" s="261">
        <v>-3</v>
      </c>
      <c r="B51" s="887"/>
      <c r="C51" s="887"/>
      <c r="D51" s="887"/>
      <c r="E51" s="887"/>
      <c r="F51" s="1039"/>
      <c r="G51" s="1039"/>
      <c r="H51" s="1039"/>
      <c r="I51" s="905"/>
      <c r="J51" s="906"/>
      <c r="K51" s="945"/>
      <c r="L51" s="946"/>
      <c r="M51" s="50"/>
    </row>
    <row r="52" spans="1:13" ht="18.649999999999999" customHeight="1" x14ac:dyDescent="0.35">
      <c r="A52" s="261">
        <v>-4</v>
      </c>
      <c r="B52" s="887"/>
      <c r="C52" s="887"/>
      <c r="D52" s="887"/>
      <c r="E52" s="887"/>
      <c r="F52" s="1050"/>
      <c r="G52" s="1050"/>
      <c r="H52" s="1050"/>
      <c r="I52" s="905"/>
      <c r="J52" s="906"/>
      <c r="K52" s="1051"/>
      <c r="L52" s="1052"/>
      <c r="M52" s="50"/>
    </row>
    <row r="53" spans="1:13" ht="18.649999999999999" customHeight="1" x14ac:dyDescent="0.35">
      <c r="A53" s="261">
        <v>-5</v>
      </c>
      <c r="B53" s="887"/>
      <c r="C53" s="887"/>
      <c r="D53" s="887"/>
      <c r="E53" s="887"/>
      <c r="F53" s="1057"/>
      <c r="G53" s="1057"/>
      <c r="H53" s="1057"/>
      <c r="I53" s="905"/>
      <c r="J53" s="906"/>
      <c r="K53" s="1058"/>
      <c r="L53" s="1059"/>
      <c r="M53" s="50"/>
    </row>
    <row r="54" spans="1:13" ht="7.4" customHeight="1" x14ac:dyDescent="0.35">
      <c r="A54" s="855"/>
      <c r="B54" s="855"/>
      <c r="C54" s="855"/>
      <c r="D54" s="855"/>
      <c r="E54" s="855"/>
      <c r="F54" s="855"/>
      <c r="G54" s="855"/>
      <c r="H54" s="855"/>
      <c r="I54" s="855"/>
      <c r="J54" s="855"/>
      <c r="K54" s="855"/>
      <c r="L54" s="855"/>
      <c r="M54" s="855"/>
    </row>
    <row r="55" spans="1:13" ht="7" customHeight="1" x14ac:dyDescent="0.35"/>
    <row r="56" spans="1:13" ht="26.15" customHeight="1" x14ac:dyDescent="0.35">
      <c r="A56" s="854" t="s">
        <v>273</v>
      </c>
      <c r="B56" s="854"/>
      <c r="C56" s="854"/>
      <c r="D56" s="854"/>
      <c r="E56" s="854"/>
      <c r="F56" s="854"/>
      <c r="G56" s="854"/>
      <c r="H56" s="854"/>
      <c r="I56" s="854"/>
      <c r="J56" s="854"/>
      <c r="K56" s="854"/>
      <c r="L56" s="854"/>
      <c r="M56" s="854"/>
    </row>
    <row r="57" spans="1:13" ht="22.4" customHeight="1" x14ac:dyDescent="0.35">
      <c r="A57" s="888" t="s">
        <v>65</v>
      </c>
      <c r="B57" s="888"/>
      <c r="C57" s="888"/>
      <c r="D57" s="888"/>
      <c r="E57" s="888" t="s">
        <v>66</v>
      </c>
      <c r="F57" s="888"/>
      <c r="G57" s="888"/>
      <c r="H57" s="888"/>
      <c r="I57" s="888"/>
      <c r="J57" s="888"/>
      <c r="K57" s="888"/>
      <c r="L57" s="888" t="s">
        <v>67</v>
      </c>
      <c r="M57" s="888"/>
    </row>
    <row r="58" spans="1:13" ht="18.649999999999999" customHeight="1" x14ac:dyDescent="0.35">
      <c r="A58" s="261" cm="1">
        <f t="array" ref="A58:A62">ROW()-ROW(A58:A62)-1</f>
        <v>-1</v>
      </c>
      <c r="B58" s="848"/>
      <c r="C58" s="849"/>
      <c r="D58" s="850"/>
      <c r="E58" s="848"/>
      <c r="F58" s="849"/>
      <c r="G58" s="849"/>
      <c r="H58" s="849"/>
      <c r="I58" s="849"/>
      <c r="J58" s="849"/>
      <c r="K58" s="850"/>
      <c r="L58" s="876"/>
      <c r="M58" s="878"/>
    </row>
    <row r="59" spans="1:13" ht="18.649999999999999" customHeight="1" x14ac:dyDescent="0.35">
      <c r="A59" s="261">
        <v>-2</v>
      </c>
      <c r="B59" s="848"/>
      <c r="C59" s="849"/>
      <c r="D59" s="850"/>
      <c r="E59" s="848"/>
      <c r="F59" s="849"/>
      <c r="G59" s="849"/>
      <c r="H59" s="849"/>
      <c r="I59" s="849"/>
      <c r="J59" s="849"/>
      <c r="K59" s="850"/>
      <c r="L59" s="876"/>
      <c r="M59" s="878"/>
    </row>
    <row r="60" spans="1:13" ht="18.649999999999999" customHeight="1" x14ac:dyDescent="0.35">
      <c r="A60" s="261">
        <v>-3</v>
      </c>
      <c r="B60" s="848"/>
      <c r="C60" s="849"/>
      <c r="D60" s="850"/>
      <c r="E60" s="848"/>
      <c r="F60" s="849"/>
      <c r="G60" s="849"/>
      <c r="H60" s="849"/>
      <c r="I60" s="849"/>
      <c r="J60" s="849"/>
      <c r="K60" s="850"/>
      <c r="L60" s="876"/>
      <c r="M60" s="878"/>
    </row>
    <row r="61" spans="1:13" ht="18.649999999999999" customHeight="1" x14ac:dyDescent="0.35">
      <c r="A61" s="261">
        <v>-4</v>
      </c>
      <c r="B61" s="848"/>
      <c r="C61" s="849"/>
      <c r="D61" s="850"/>
      <c r="E61" s="848"/>
      <c r="F61" s="849"/>
      <c r="G61" s="849"/>
      <c r="H61" s="849"/>
      <c r="I61" s="849"/>
      <c r="J61" s="849"/>
      <c r="K61" s="850"/>
      <c r="L61" s="876"/>
      <c r="M61" s="878"/>
    </row>
    <row r="62" spans="1:13" ht="18.649999999999999" customHeight="1" x14ac:dyDescent="0.35">
      <c r="A62" s="261">
        <v>-5</v>
      </c>
      <c r="B62" s="848"/>
      <c r="C62" s="849"/>
      <c r="D62" s="850"/>
      <c r="E62" s="848"/>
      <c r="F62" s="849"/>
      <c r="G62" s="849"/>
      <c r="H62" s="849"/>
      <c r="I62" s="849"/>
      <c r="J62" s="849"/>
      <c r="K62" s="850"/>
      <c r="L62" s="876"/>
      <c r="M62" s="878"/>
    </row>
    <row r="63" spans="1:13" ht="7.4" customHeight="1" x14ac:dyDescent="0.35">
      <c r="A63" s="855"/>
      <c r="B63" s="855"/>
      <c r="C63" s="855"/>
      <c r="D63" s="855"/>
      <c r="E63" s="855"/>
      <c r="F63" s="855"/>
      <c r="G63" s="855"/>
      <c r="H63" s="855"/>
      <c r="I63" s="855"/>
      <c r="J63" s="855"/>
      <c r="K63" s="855"/>
      <c r="L63" s="855"/>
      <c r="M63" s="855"/>
    </row>
    <row r="64" spans="1:13" ht="4" customHeight="1" x14ac:dyDescent="0.35">
      <c r="A64" s="856"/>
      <c r="B64" s="856"/>
      <c r="C64" s="856"/>
      <c r="D64" s="856"/>
      <c r="E64" s="856"/>
      <c r="F64" s="856"/>
      <c r="G64" s="856"/>
      <c r="H64" s="856"/>
      <c r="I64" s="856"/>
      <c r="J64" s="856"/>
      <c r="K64" s="856"/>
      <c r="L64" s="856"/>
      <c r="M64" s="856"/>
    </row>
    <row r="65" spans="1:13" ht="26.15" customHeight="1" x14ac:dyDescent="0.35">
      <c r="A65" s="854" t="s">
        <v>491</v>
      </c>
      <c r="B65" s="854"/>
      <c r="C65" s="854"/>
      <c r="D65" s="854"/>
      <c r="E65" s="854"/>
      <c r="F65" s="854"/>
      <c r="G65" s="854"/>
      <c r="H65" s="854"/>
      <c r="I65" s="854"/>
      <c r="J65" s="854"/>
      <c r="K65" s="854"/>
      <c r="L65" s="854"/>
      <c r="M65" s="854"/>
    </row>
    <row r="66" spans="1:13" ht="23.15" customHeight="1" x14ac:dyDescent="0.35">
      <c r="A66" s="30"/>
      <c r="B66" s="879" t="s">
        <v>485</v>
      </c>
      <c r="C66" s="880"/>
      <c r="D66" s="879" t="s">
        <v>486</v>
      </c>
      <c r="E66" s="880"/>
      <c r="F66" s="881"/>
      <c r="G66" s="615" t="s">
        <v>487</v>
      </c>
      <c r="H66" s="616"/>
      <c r="I66" s="616"/>
      <c r="J66" s="629"/>
      <c r="K66" s="615" t="s">
        <v>488</v>
      </c>
      <c r="L66" s="616"/>
      <c r="M66" s="629"/>
    </row>
    <row r="67" spans="1:13" ht="18.649999999999999" customHeight="1" x14ac:dyDescent="0.35">
      <c r="A67" s="261" cm="1">
        <f t="array" ref="A67:A71">ROW()-ROW(A67:A71)-1</f>
        <v>-1</v>
      </c>
      <c r="B67" s="859"/>
      <c r="C67" s="860"/>
      <c r="D67" s="1054"/>
      <c r="E67" s="1055"/>
      <c r="F67" s="1056"/>
      <c r="G67" s="833"/>
      <c r="H67" s="835"/>
      <c r="I67" s="835"/>
      <c r="J67" s="834"/>
      <c r="K67" s="836"/>
      <c r="L67" s="837"/>
      <c r="M67" s="838"/>
    </row>
    <row r="68" spans="1:13" ht="18.649999999999999" customHeight="1" x14ac:dyDescent="0.35">
      <c r="A68" s="261">
        <v>-2</v>
      </c>
      <c r="B68" s="859"/>
      <c r="C68" s="860"/>
      <c r="D68" s="1054"/>
      <c r="E68" s="1055"/>
      <c r="F68" s="1056"/>
      <c r="G68" s="833"/>
      <c r="H68" s="835"/>
      <c r="I68" s="835"/>
      <c r="J68" s="834"/>
      <c r="K68" s="836"/>
      <c r="L68" s="837"/>
      <c r="M68" s="838"/>
    </row>
    <row r="69" spans="1:13" ht="18.649999999999999" customHeight="1" x14ac:dyDescent="0.35">
      <c r="A69" s="261">
        <v>-3</v>
      </c>
      <c r="B69" s="859"/>
      <c r="C69" s="860"/>
      <c r="D69" s="1054"/>
      <c r="E69" s="1055"/>
      <c r="F69" s="1056"/>
      <c r="G69" s="833"/>
      <c r="H69" s="835"/>
      <c r="I69" s="835"/>
      <c r="J69" s="834"/>
      <c r="K69" s="836"/>
      <c r="L69" s="837"/>
      <c r="M69" s="838"/>
    </row>
    <row r="70" spans="1:13" ht="18.649999999999999" customHeight="1" x14ac:dyDescent="0.35">
      <c r="A70" s="261">
        <v>-4</v>
      </c>
      <c r="B70" s="859"/>
      <c r="C70" s="860"/>
      <c r="D70" s="1054"/>
      <c r="E70" s="1055"/>
      <c r="F70" s="1056"/>
      <c r="G70" s="833"/>
      <c r="H70" s="835"/>
      <c r="I70" s="835"/>
      <c r="J70" s="834"/>
      <c r="K70" s="836"/>
      <c r="L70" s="837"/>
      <c r="M70" s="838"/>
    </row>
    <row r="71" spans="1:13" ht="18.649999999999999" customHeight="1" x14ac:dyDescent="0.35">
      <c r="A71" s="261">
        <v>-5</v>
      </c>
      <c r="B71" s="859"/>
      <c r="C71" s="860"/>
      <c r="D71" s="1054"/>
      <c r="E71" s="1055"/>
      <c r="F71" s="1056"/>
      <c r="G71" s="833"/>
      <c r="H71" s="835"/>
      <c r="I71" s="835"/>
      <c r="J71" s="834"/>
      <c r="K71" s="836"/>
      <c r="L71" s="837"/>
      <c r="M71" s="838"/>
    </row>
    <row r="72" spans="1:13" ht="7.4" customHeight="1" x14ac:dyDescent="0.35">
      <c r="A72" s="1035"/>
      <c r="B72" s="1035"/>
      <c r="C72" s="1035"/>
      <c r="D72" s="1035"/>
      <c r="E72" s="1035"/>
      <c r="F72" s="1035"/>
      <c r="G72" s="1035"/>
      <c r="H72" s="1035"/>
      <c r="I72" s="1035"/>
      <c r="J72" s="1035"/>
      <c r="K72" s="1035"/>
      <c r="L72" s="1035"/>
      <c r="M72" s="1035"/>
    </row>
    <row r="73" spans="1:13" ht="5.15" customHeight="1" x14ac:dyDescent="0.35">
      <c r="A73" s="856"/>
      <c r="B73" s="856"/>
      <c r="C73" s="856"/>
      <c r="D73" s="856"/>
      <c r="E73" s="856"/>
      <c r="F73" s="856"/>
      <c r="G73" s="856"/>
      <c r="H73" s="856"/>
      <c r="I73" s="856"/>
      <c r="J73" s="856"/>
      <c r="K73" s="856"/>
      <c r="L73" s="856"/>
      <c r="M73" s="856"/>
    </row>
    <row r="74" spans="1:13" ht="26.15" customHeight="1" x14ac:dyDescent="0.35">
      <c r="A74" s="854" t="s">
        <v>278</v>
      </c>
      <c r="B74" s="854"/>
      <c r="C74" s="854"/>
      <c r="D74" s="854"/>
      <c r="E74" s="854"/>
      <c r="F74" s="854"/>
      <c r="G74" s="854"/>
      <c r="H74" s="854"/>
      <c r="I74" s="854"/>
      <c r="J74" s="854"/>
      <c r="K74" s="854"/>
      <c r="L74" s="854"/>
      <c r="M74" s="854"/>
    </row>
    <row r="75" spans="1:13" ht="18.649999999999999" customHeight="1" x14ac:dyDescent="0.35">
      <c r="A75" s="912"/>
      <c r="B75" s="610" t="s">
        <v>279</v>
      </c>
      <c r="C75" s="913"/>
      <c r="D75" s="914" t="s">
        <v>68</v>
      </c>
      <c r="E75" s="915"/>
      <c r="F75" s="916"/>
      <c r="G75" s="610" t="s">
        <v>771</v>
      </c>
      <c r="H75" s="913"/>
      <c r="I75" s="610" t="s">
        <v>796</v>
      </c>
      <c r="J75" s="913"/>
      <c r="K75" s="869" t="s">
        <v>795</v>
      </c>
      <c r="L75" s="870"/>
      <c r="M75" s="871" t="s">
        <v>772</v>
      </c>
    </row>
    <row r="76" spans="1:13" ht="29.5" customHeight="1" x14ac:dyDescent="0.35">
      <c r="A76" s="898"/>
      <c r="B76" s="615"/>
      <c r="C76" s="629"/>
      <c r="D76" s="910" t="s">
        <v>58</v>
      </c>
      <c r="E76" s="911"/>
      <c r="F76" s="37" t="s">
        <v>70</v>
      </c>
      <c r="G76" s="615"/>
      <c r="H76" s="629"/>
      <c r="I76" s="615"/>
      <c r="J76" s="629"/>
      <c r="K76" s="37" t="s">
        <v>794</v>
      </c>
      <c r="L76" s="37" t="s">
        <v>793</v>
      </c>
      <c r="M76" s="872"/>
    </row>
    <row r="77" spans="1:13" ht="18.649999999999999" customHeight="1" x14ac:dyDescent="0.35">
      <c r="A77" s="261" cm="1">
        <f t="array" ref="A77:A81">ROW()-ROW(A77:A81)-1</f>
        <v>-1</v>
      </c>
      <c r="B77" s="848"/>
      <c r="C77" s="850"/>
      <c r="D77" s="848"/>
      <c r="E77" s="850"/>
      <c r="F77" s="324"/>
      <c r="G77" s="848"/>
      <c r="H77" s="850"/>
      <c r="I77" s="848"/>
      <c r="J77" s="850"/>
      <c r="K77" s="42"/>
      <c r="L77" s="42"/>
      <c r="M77" s="42"/>
    </row>
    <row r="78" spans="1:13" ht="18.649999999999999" customHeight="1" x14ac:dyDescent="0.35">
      <c r="A78" s="261">
        <v>-2</v>
      </c>
      <c r="B78" s="848"/>
      <c r="C78" s="850"/>
      <c r="D78" s="848"/>
      <c r="E78" s="850"/>
      <c r="F78" s="324"/>
      <c r="G78" s="848"/>
      <c r="H78" s="850"/>
      <c r="I78" s="848"/>
      <c r="J78" s="850"/>
      <c r="K78" s="42"/>
      <c r="L78" s="42"/>
      <c r="M78" s="42"/>
    </row>
    <row r="79" spans="1:13" ht="18.649999999999999" customHeight="1" x14ac:dyDescent="0.35">
      <c r="A79" s="261">
        <v>-3</v>
      </c>
      <c r="B79" s="848"/>
      <c r="C79" s="850"/>
      <c r="D79" s="848"/>
      <c r="E79" s="850"/>
      <c r="F79" s="324"/>
      <c r="G79" s="848"/>
      <c r="H79" s="850"/>
      <c r="I79" s="848"/>
      <c r="J79" s="850"/>
      <c r="K79" s="42"/>
      <c r="L79" s="42"/>
      <c r="M79" s="42"/>
    </row>
    <row r="80" spans="1:13" ht="18.649999999999999" customHeight="1" x14ac:dyDescent="0.35">
      <c r="A80" s="261">
        <v>-4</v>
      </c>
      <c r="B80" s="848"/>
      <c r="C80" s="850"/>
      <c r="D80" s="848"/>
      <c r="E80" s="850"/>
      <c r="F80" s="324"/>
      <c r="G80" s="848"/>
      <c r="H80" s="850"/>
      <c r="I80" s="848"/>
      <c r="J80" s="850"/>
      <c r="K80" s="42"/>
      <c r="L80" s="42"/>
      <c r="M80" s="42"/>
    </row>
    <row r="81" spans="1:13" ht="18.649999999999999" customHeight="1" x14ac:dyDescent="0.35">
      <c r="A81" s="261">
        <v>-5</v>
      </c>
      <c r="B81" s="848"/>
      <c r="C81" s="850"/>
      <c r="D81" s="848"/>
      <c r="E81" s="850"/>
      <c r="F81" s="324"/>
      <c r="G81" s="848"/>
      <c r="H81" s="850"/>
      <c r="I81" s="848"/>
      <c r="J81" s="850"/>
      <c r="K81" s="42"/>
      <c r="L81" s="42"/>
      <c r="M81" s="42"/>
    </row>
    <row r="82" spans="1:13" ht="7.4" customHeight="1" x14ac:dyDescent="0.35">
      <c r="A82" s="1035"/>
      <c r="B82" s="1035"/>
      <c r="C82" s="1035"/>
      <c r="D82" s="1035"/>
      <c r="E82" s="1035"/>
      <c r="F82" s="1035"/>
      <c r="G82" s="1035"/>
      <c r="H82" s="1035"/>
      <c r="I82" s="1035"/>
      <c r="J82" s="1035"/>
      <c r="K82" s="1035"/>
      <c r="L82" s="1035"/>
      <c r="M82" s="1035"/>
    </row>
    <row r="83" spans="1:13" ht="7.4" customHeight="1" x14ac:dyDescent="0.35">
      <c r="A83" s="856"/>
      <c r="B83" s="856"/>
      <c r="C83" s="856"/>
      <c r="D83" s="856"/>
      <c r="E83" s="856"/>
      <c r="F83" s="856"/>
      <c r="G83" s="856"/>
      <c r="H83" s="856"/>
      <c r="I83" s="856"/>
      <c r="J83" s="856"/>
      <c r="K83" s="856"/>
      <c r="L83" s="856"/>
      <c r="M83" s="856"/>
    </row>
    <row r="84" spans="1:13" ht="26.15" customHeight="1" x14ac:dyDescent="0.35">
      <c r="A84" s="917" t="s">
        <v>277</v>
      </c>
      <c r="B84" s="917"/>
      <c r="C84" s="917"/>
      <c r="D84" s="917"/>
      <c r="E84" s="917"/>
      <c r="F84" s="917"/>
      <c r="G84" s="917"/>
      <c r="H84" s="917"/>
      <c r="I84" s="917"/>
      <c r="J84" s="917"/>
      <c r="K84" s="917"/>
      <c r="L84" s="917"/>
      <c r="M84" s="917"/>
    </row>
    <row r="85" spans="1:13" ht="98.5" customHeight="1" x14ac:dyDescent="0.35">
      <c r="A85" s="30"/>
      <c r="B85" s="615" t="s">
        <v>788</v>
      </c>
      <c r="C85" s="629"/>
      <c r="D85" s="615" t="s">
        <v>690</v>
      </c>
      <c r="E85" s="629"/>
      <c r="F85" s="103" t="s">
        <v>789</v>
      </c>
      <c r="G85" s="615" t="s">
        <v>608</v>
      </c>
      <c r="H85" s="629"/>
      <c r="I85" s="615" t="s">
        <v>455</v>
      </c>
      <c r="J85" s="629"/>
      <c r="K85" s="114" t="s">
        <v>280</v>
      </c>
      <c r="L85" s="114" t="s">
        <v>790</v>
      </c>
      <c r="M85" s="114" t="s">
        <v>791</v>
      </c>
    </row>
    <row r="86" spans="1:13" ht="18.649999999999999" customHeight="1" x14ac:dyDescent="0.35">
      <c r="A86" s="261" cm="1">
        <f t="array" ref="A86:A90">ROW()-ROW(A86:A90)-1</f>
        <v>-1</v>
      </c>
      <c r="B86" s="848"/>
      <c r="C86" s="850"/>
      <c r="D86" s="833"/>
      <c r="E86" s="834"/>
      <c r="F86" s="174"/>
      <c r="G86" s="833"/>
      <c r="H86" s="850"/>
      <c r="I86" s="848"/>
      <c r="J86" s="850"/>
      <c r="K86" s="41"/>
      <c r="L86" s="41"/>
      <c r="M86" s="41"/>
    </row>
    <row r="87" spans="1:13" ht="18.649999999999999" customHeight="1" x14ac:dyDescent="0.35">
      <c r="A87" s="261">
        <v>-2</v>
      </c>
      <c r="B87" s="848"/>
      <c r="C87" s="850"/>
      <c r="D87" s="833"/>
      <c r="E87" s="834"/>
      <c r="F87" s="174"/>
      <c r="G87" s="848"/>
      <c r="H87" s="850"/>
      <c r="I87" s="848"/>
      <c r="J87" s="850"/>
      <c r="K87" s="41"/>
      <c r="L87" s="41"/>
      <c r="M87" s="41"/>
    </row>
    <row r="88" spans="1:13" ht="18.649999999999999" customHeight="1" x14ac:dyDescent="0.35">
      <c r="A88" s="261">
        <v>-3</v>
      </c>
      <c r="B88" s="848"/>
      <c r="C88" s="850"/>
      <c r="D88" s="833"/>
      <c r="E88" s="834"/>
      <c r="F88" s="174"/>
      <c r="G88" s="848"/>
      <c r="H88" s="850"/>
      <c r="I88" s="848"/>
      <c r="J88" s="850"/>
      <c r="K88" s="41"/>
      <c r="L88" s="41"/>
      <c r="M88" s="41"/>
    </row>
    <row r="89" spans="1:13" ht="18.649999999999999" customHeight="1" x14ac:dyDescent="0.35">
      <c r="A89" s="261">
        <v>-4</v>
      </c>
      <c r="B89" s="848"/>
      <c r="C89" s="850"/>
      <c r="D89" s="833"/>
      <c r="E89" s="834"/>
      <c r="F89" s="174"/>
      <c r="G89" s="848"/>
      <c r="H89" s="850"/>
      <c r="I89" s="848"/>
      <c r="J89" s="850"/>
      <c r="K89" s="41"/>
      <c r="L89" s="41"/>
      <c r="M89" s="41"/>
    </row>
    <row r="90" spans="1:13" ht="18.649999999999999" customHeight="1" x14ac:dyDescent="0.35">
      <c r="A90" s="261">
        <v>-5</v>
      </c>
      <c r="B90" s="848"/>
      <c r="C90" s="850"/>
      <c r="D90" s="833"/>
      <c r="E90" s="834"/>
      <c r="F90" s="174"/>
      <c r="G90" s="848"/>
      <c r="H90" s="850"/>
      <c r="I90" s="848"/>
      <c r="J90" s="850"/>
      <c r="K90" s="41"/>
      <c r="L90" s="41"/>
      <c r="M90" s="41"/>
    </row>
    <row r="91" spans="1:13" ht="7.4" customHeight="1" x14ac:dyDescent="0.35">
      <c r="A91" s="1035"/>
      <c r="B91" s="1035"/>
      <c r="C91" s="1035"/>
      <c r="D91" s="1035"/>
      <c r="E91" s="1035"/>
      <c r="F91" s="1035"/>
      <c r="G91" s="1035"/>
      <c r="H91" s="1035"/>
      <c r="I91" s="1035"/>
      <c r="J91" s="1035"/>
      <c r="K91" s="1035"/>
      <c r="L91" s="1035"/>
      <c r="M91" s="1035"/>
    </row>
    <row r="92" spans="1:13" ht="5.5" customHeight="1" x14ac:dyDescent="0.35">
      <c r="A92" s="856"/>
      <c r="B92" s="856"/>
      <c r="C92" s="856"/>
      <c r="D92" s="856"/>
      <c r="E92" s="856"/>
      <c r="F92" s="856"/>
      <c r="G92" s="856"/>
      <c r="H92" s="856"/>
      <c r="I92" s="856"/>
      <c r="J92" s="856"/>
      <c r="K92" s="856"/>
      <c r="L92" s="856"/>
      <c r="M92" s="856"/>
    </row>
    <row r="93" spans="1:13" ht="25.5" customHeight="1" x14ac:dyDescent="0.35">
      <c r="A93" s="917" t="s">
        <v>385</v>
      </c>
      <c r="B93" s="917"/>
      <c r="C93" s="917"/>
      <c r="D93" s="917"/>
      <c r="E93" s="917"/>
      <c r="F93" s="917"/>
      <c r="G93" s="917"/>
      <c r="H93" s="917"/>
      <c r="I93" s="917"/>
      <c r="J93" s="917"/>
      <c r="K93" s="917"/>
      <c r="L93" s="917"/>
      <c r="M93" s="917"/>
    </row>
    <row r="94" spans="1:13" ht="26.15" customHeight="1" x14ac:dyDescent="0.35">
      <c r="A94" s="30"/>
      <c r="B94" s="879" t="s">
        <v>386</v>
      </c>
      <c r="C94" s="881"/>
      <c r="D94" s="879" t="s">
        <v>78</v>
      </c>
      <c r="E94" s="881"/>
      <c r="F94" s="177" t="s">
        <v>387</v>
      </c>
      <c r="G94" s="879" t="s">
        <v>391</v>
      </c>
      <c r="H94" s="881"/>
      <c r="I94" s="879" t="s">
        <v>388</v>
      </c>
      <c r="J94" s="881"/>
      <c r="K94" s="178" t="s">
        <v>723</v>
      </c>
      <c r="L94" s="178" t="s">
        <v>389</v>
      </c>
      <c r="M94" s="178" t="s">
        <v>390</v>
      </c>
    </row>
    <row r="95" spans="1:13" ht="18.649999999999999" customHeight="1" x14ac:dyDescent="0.35">
      <c r="A95" s="261" cm="1">
        <f t="array" ref="A95:A99">ROW()-ROW(A95:A99)-1</f>
        <v>-1</v>
      </c>
      <c r="B95" s="833"/>
      <c r="C95" s="834"/>
      <c r="D95" s="833"/>
      <c r="E95" s="834"/>
      <c r="F95" s="174"/>
      <c r="G95" s="833"/>
      <c r="H95" s="834"/>
      <c r="I95" s="833"/>
      <c r="J95" s="834"/>
      <c r="K95" s="174"/>
      <c r="L95" s="174"/>
      <c r="M95" s="174"/>
    </row>
    <row r="96" spans="1:13" ht="18.649999999999999" customHeight="1" x14ac:dyDescent="0.35">
      <c r="A96" s="261">
        <v>-2</v>
      </c>
      <c r="B96" s="833"/>
      <c r="C96" s="834"/>
      <c r="D96" s="833"/>
      <c r="E96" s="834"/>
      <c r="F96" s="174"/>
      <c r="G96" s="833"/>
      <c r="H96" s="834"/>
      <c r="I96" s="833"/>
      <c r="J96" s="834"/>
      <c r="K96" s="174"/>
      <c r="L96" s="174"/>
      <c r="M96" s="174"/>
    </row>
    <row r="97" spans="1:13" ht="18.649999999999999" customHeight="1" x14ac:dyDescent="0.35">
      <c r="A97" s="261">
        <v>-3</v>
      </c>
      <c r="B97" s="833"/>
      <c r="C97" s="834"/>
      <c r="D97" s="833"/>
      <c r="E97" s="834"/>
      <c r="F97" s="174"/>
      <c r="G97" s="833"/>
      <c r="H97" s="834"/>
      <c r="I97" s="833"/>
      <c r="J97" s="834"/>
      <c r="K97" s="174"/>
      <c r="L97" s="174"/>
      <c r="M97" s="174"/>
    </row>
    <row r="98" spans="1:13" ht="18.649999999999999" customHeight="1" x14ac:dyDescent="0.35">
      <c r="A98" s="261">
        <v>-4</v>
      </c>
      <c r="B98" s="833"/>
      <c r="C98" s="834"/>
      <c r="D98" s="833"/>
      <c r="E98" s="834"/>
      <c r="F98" s="174"/>
      <c r="G98" s="833"/>
      <c r="H98" s="834"/>
      <c r="I98" s="833"/>
      <c r="J98" s="834"/>
      <c r="K98" s="174"/>
      <c r="L98" s="174"/>
      <c r="M98" s="174"/>
    </row>
    <row r="99" spans="1:13" ht="18.649999999999999" customHeight="1" x14ac:dyDescent="0.35">
      <c r="A99" s="261">
        <v>-5</v>
      </c>
      <c r="B99" s="833"/>
      <c r="C99" s="834"/>
      <c r="D99" s="833"/>
      <c r="E99" s="834"/>
      <c r="F99" s="174"/>
      <c r="G99" s="833"/>
      <c r="H99" s="834"/>
      <c r="I99" s="833"/>
      <c r="J99" s="834"/>
      <c r="K99" s="174"/>
      <c r="L99" s="174"/>
      <c r="M99" s="174"/>
    </row>
    <row r="100" spans="1:13" ht="33" customHeight="1" x14ac:dyDescent="0.35">
      <c r="A100" s="179"/>
      <c r="B100" s="179"/>
      <c r="C100" s="179"/>
      <c r="D100" s="179"/>
      <c r="E100" s="179"/>
      <c r="F100" s="179"/>
      <c r="G100" s="179"/>
      <c r="H100" s="179"/>
      <c r="I100" s="179"/>
      <c r="J100" s="179"/>
      <c r="K100" s="179"/>
      <c r="L100" s="179"/>
      <c r="M100" s="179"/>
    </row>
    <row r="101" spans="1:13" ht="30.75" customHeight="1" x14ac:dyDescent="0.35">
      <c r="A101" s="179"/>
      <c r="B101" s="179"/>
      <c r="C101" s="179"/>
      <c r="D101" s="179"/>
      <c r="E101" s="179"/>
      <c r="F101" s="179"/>
      <c r="G101" s="179"/>
      <c r="H101" s="179"/>
      <c r="I101" s="179"/>
      <c r="J101" s="179"/>
      <c r="K101" s="179"/>
      <c r="L101" s="179"/>
      <c r="M101" s="179"/>
    </row>
    <row r="102" spans="1:13" ht="25.5" customHeight="1" x14ac:dyDescent="0.35">
      <c r="A102" s="625" t="s">
        <v>695</v>
      </c>
      <c r="B102" s="625"/>
      <c r="C102" s="625"/>
      <c r="D102" s="625"/>
      <c r="E102" s="625"/>
      <c r="F102" s="625"/>
      <c r="G102" s="625"/>
      <c r="H102" s="625"/>
      <c r="I102" s="625"/>
      <c r="J102" s="625"/>
      <c r="K102" s="625"/>
      <c r="L102" s="625"/>
      <c r="M102" s="625"/>
    </row>
    <row r="103" spans="1:13" ht="61" customHeight="1" x14ac:dyDescent="0.35">
      <c r="A103" s="30"/>
      <c r="B103" s="114" t="s">
        <v>773</v>
      </c>
      <c r="C103" s="114" t="s">
        <v>691</v>
      </c>
      <c r="D103" s="615" t="s">
        <v>699</v>
      </c>
      <c r="E103" s="916"/>
      <c r="F103" s="114" t="s">
        <v>700</v>
      </c>
      <c r="G103" s="114" t="s">
        <v>702</v>
      </c>
      <c r="H103" s="114" t="s">
        <v>704</v>
      </c>
      <c r="I103" s="103" t="s">
        <v>703</v>
      </c>
      <c r="J103" s="114" t="s">
        <v>701</v>
      </c>
      <c r="K103" s="103" t="s">
        <v>880</v>
      </c>
      <c r="L103" s="103" t="s">
        <v>713</v>
      </c>
      <c r="M103" s="103" t="s">
        <v>712</v>
      </c>
    </row>
    <row r="104" spans="1:13" ht="18.649999999999999" customHeight="1" x14ac:dyDescent="0.35">
      <c r="A104" s="261" cm="1">
        <f t="array" ref="A104:A108">ROW()-ROW(A104:A108)-1</f>
        <v>-1</v>
      </c>
      <c r="B104" s="41"/>
      <c r="C104" s="41"/>
      <c r="D104" s="945"/>
      <c r="E104" s="946"/>
      <c r="F104" s="280"/>
      <c r="G104" s="45"/>
      <c r="H104" s="33"/>
      <c r="I104" s="307"/>
      <c r="J104" s="45"/>
      <c r="K104" s="43"/>
      <c r="L104" s="43"/>
      <c r="M104" s="328"/>
    </row>
    <row r="105" spans="1:13" ht="18.649999999999999" customHeight="1" x14ac:dyDescent="0.35">
      <c r="A105" s="261">
        <v>-2</v>
      </c>
      <c r="B105" s="41"/>
      <c r="C105" s="41"/>
      <c r="D105" s="945"/>
      <c r="E105" s="946"/>
      <c r="F105" s="280"/>
      <c r="G105" s="45"/>
      <c r="H105" s="33"/>
      <c r="I105" s="307"/>
      <c r="J105" s="45"/>
      <c r="K105" s="43"/>
      <c r="L105" s="43"/>
      <c r="M105" s="328"/>
    </row>
    <row r="106" spans="1:13" ht="18.649999999999999" customHeight="1" x14ac:dyDescent="0.35">
      <c r="A106" s="261">
        <v>-3</v>
      </c>
      <c r="B106" s="41"/>
      <c r="C106" s="41"/>
      <c r="D106" s="945"/>
      <c r="E106" s="946"/>
      <c r="F106" s="280"/>
      <c r="G106" s="45"/>
      <c r="H106" s="33"/>
      <c r="I106" s="307"/>
      <c r="J106" s="45"/>
      <c r="K106" s="43"/>
      <c r="L106" s="43"/>
      <c r="M106" s="328"/>
    </row>
    <row r="107" spans="1:13" ht="18.649999999999999" customHeight="1" x14ac:dyDescent="0.35">
      <c r="A107" s="261">
        <v>-4</v>
      </c>
      <c r="B107" s="41"/>
      <c r="C107" s="174"/>
      <c r="D107" s="859"/>
      <c r="E107" s="946"/>
      <c r="F107" s="280"/>
      <c r="G107" s="45"/>
      <c r="H107" s="33"/>
      <c r="I107" s="307"/>
      <c r="J107" s="45"/>
      <c r="K107" s="43"/>
      <c r="L107" s="43"/>
      <c r="M107" s="328"/>
    </row>
    <row r="108" spans="1:13" ht="18.649999999999999" customHeight="1" x14ac:dyDescent="0.35">
      <c r="A108" s="261">
        <v>-5</v>
      </c>
      <c r="B108" s="41"/>
      <c r="C108" s="41"/>
      <c r="D108" s="945"/>
      <c r="E108" s="946"/>
      <c r="F108" s="280"/>
      <c r="G108" s="45"/>
      <c r="H108" s="33"/>
      <c r="I108" s="307"/>
      <c r="J108" s="45"/>
      <c r="K108" s="43"/>
      <c r="L108" s="43"/>
      <c r="M108" s="328"/>
    </row>
    <row r="109" spans="1:13" ht="12.65" customHeight="1" x14ac:dyDescent="0.35">
      <c r="A109" s="179"/>
      <c r="B109" s="179"/>
      <c r="C109" s="179"/>
      <c r="D109" s="179"/>
      <c r="E109" s="179"/>
      <c r="F109" s="179"/>
      <c r="G109" s="179"/>
      <c r="H109" s="179"/>
      <c r="I109" s="179"/>
      <c r="J109" s="179"/>
      <c r="K109" s="179"/>
      <c r="L109" s="179"/>
      <c r="M109" s="179"/>
    </row>
    <row r="110" spans="1:13" ht="12.65" customHeight="1" x14ac:dyDescent="0.35">
      <c r="A110" s="179"/>
      <c r="B110" s="179"/>
      <c r="C110" s="179"/>
      <c r="D110" s="179"/>
      <c r="E110" s="179"/>
      <c r="F110" s="179"/>
      <c r="G110" s="179"/>
      <c r="H110" s="179"/>
      <c r="I110" s="179"/>
      <c r="J110" s="179"/>
      <c r="K110" s="179"/>
      <c r="L110" s="179"/>
      <c r="M110" s="179"/>
    </row>
    <row r="111" spans="1:13" ht="25.5" customHeight="1" x14ac:dyDescent="0.35">
      <c r="A111" s="625" t="s">
        <v>566</v>
      </c>
      <c r="B111" s="625"/>
      <c r="C111" s="625"/>
      <c r="D111" s="625"/>
      <c r="E111" s="625"/>
      <c r="F111" s="625"/>
      <c r="G111" s="625"/>
      <c r="H111" s="625"/>
      <c r="I111" s="625"/>
      <c r="J111" s="625"/>
      <c r="K111" s="625"/>
      <c r="L111" s="625"/>
      <c r="M111" s="625"/>
    </row>
    <row r="112" spans="1:13" ht="56.15" customHeight="1" x14ac:dyDescent="0.35">
      <c r="A112" s="30"/>
      <c r="B112" s="114" t="s">
        <v>567</v>
      </c>
      <c r="C112" s="114" t="s">
        <v>294</v>
      </c>
      <c r="D112" s="114" t="s">
        <v>579</v>
      </c>
      <c r="E112" s="114" t="s">
        <v>70</v>
      </c>
      <c r="F112" s="114" t="s">
        <v>576</v>
      </c>
      <c r="G112" s="114" t="s">
        <v>199</v>
      </c>
      <c r="H112" s="114" t="s">
        <v>200</v>
      </c>
      <c r="I112" s="114" t="s">
        <v>838</v>
      </c>
      <c r="J112" s="114" t="s">
        <v>105</v>
      </c>
      <c r="K112" s="114" t="s">
        <v>348</v>
      </c>
      <c r="L112" s="114" t="s">
        <v>349</v>
      </c>
      <c r="M112" s="114" t="s">
        <v>106</v>
      </c>
    </row>
    <row r="113" spans="1:13" ht="18.649999999999999" customHeight="1" x14ac:dyDescent="0.35">
      <c r="A113" s="261" cm="1">
        <f t="array" ref="A113:A117">ROW()-ROW(A113:A117)-1</f>
        <v>-1</v>
      </c>
      <c r="B113" s="41"/>
      <c r="C113" s="41"/>
      <c r="D113" s="44"/>
      <c r="E113" s="45"/>
      <c r="F113" s="45"/>
      <c r="G113" s="45"/>
      <c r="H113" s="45"/>
      <c r="I113" s="267"/>
      <c r="J113" s="45"/>
      <c r="K113" s="45"/>
      <c r="L113" s="41"/>
      <c r="M113" s="41"/>
    </row>
    <row r="114" spans="1:13" ht="18.649999999999999" customHeight="1" x14ac:dyDescent="0.35">
      <c r="A114" s="261">
        <v>-2</v>
      </c>
      <c r="B114" s="329"/>
      <c r="C114" s="41"/>
      <c r="D114" s="44"/>
      <c r="E114" s="45"/>
      <c r="F114" s="45"/>
      <c r="G114" s="45"/>
      <c r="H114" s="45"/>
      <c r="I114" s="267"/>
      <c r="J114" s="45"/>
      <c r="K114" s="45"/>
      <c r="L114" s="41"/>
      <c r="M114" s="41"/>
    </row>
    <row r="115" spans="1:13" ht="18.649999999999999" customHeight="1" x14ac:dyDescent="0.35">
      <c r="A115" s="261">
        <v>-3</v>
      </c>
      <c r="B115" s="41"/>
      <c r="C115" s="41"/>
      <c r="D115" s="44"/>
      <c r="E115" s="45"/>
      <c r="F115" s="45"/>
      <c r="G115" s="45"/>
      <c r="H115" s="45"/>
      <c r="I115" s="267"/>
      <c r="J115" s="45"/>
      <c r="K115" s="45"/>
      <c r="L115" s="41"/>
      <c r="M115" s="41"/>
    </row>
    <row r="116" spans="1:13" ht="18.649999999999999" customHeight="1" x14ac:dyDescent="0.35">
      <c r="A116" s="261">
        <v>-4</v>
      </c>
      <c r="B116" s="41"/>
      <c r="C116" s="41"/>
      <c r="D116" s="44"/>
      <c r="E116" s="45"/>
      <c r="F116" s="45"/>
      <c r="G116" s="45"/>
      <c r="H116" s="45"/>
      <c r="I116" s="267"/>
      <c r="J116" s="45"/>
      <c r="K116" s="45"/>
      <c r="L116" s="41"/>
      <c r="M116" s="41"/>
    </row>
    <row r="117" spans="1:13" ht="18.649999999999999" customHeight="1" x14ac:dyDescent="0.35">
      <c r="A117" s="261">
        <v>-5</v>
      </c>
      <c r="B117" s="41"/>
      <c r="C117" s="41"/>
      <c r="D117" s="44"/>
      <c r="E117" s="45"/>
      <c r="F117" s="45"/>
      <c r="G117" s="45"/>
      <c r="H117" s="45"/>
      <c r="I117" s="267"/>
      <c r="J117" s="45"/>
      <c r="K117" s="45"/>
      <c r="L117" s="41"/>
      <c r="M117" s="41"/>
    </row>
    <row r="118" spans="1:13" ht="66.75" customHeight="1" x14ac:dyDescent="0.35">
      <c r="A118" s="1035"/>
      <c r="B118" s="1035"/>
      <c r="C118" s="1035"/>
      <c r="D118" s="1035"/>
      <c r="E118" s="1035"/>
      <c r="F118" s="1035"/>
      <c r="G118" s="1035"/>
      <c r="H118" s="1035"/>
      <c r="I118" s="1035"/>
      <c r="J118" s="1035"/>
      <c r="K118" s="1035"/>
      <c r="L118" s="1035"/>
      <c r="M118" s="1035"/>
    </row>
    <row r="119" spans="1:13" ht="39.75" customHeight="1" x14ac:dyDescent="0.35">
      <c r="A119" s="856"/>
      <c r="B119" s="856"/>
      <c r="C119" s="856"/>
      <c r="D119" s="856"/>
      <c r="E119" s="856"/>
      <c r="F119" s="856"/>
      <c r="G119" s="856"/>
      <c r="H119" s="856"/>
      <c r="I119" s="856"/>
      <c r="J119" s="856"/>
      <c r="K119" s="856"/>
      <c r="L119" s="856"/>
      <c r="M119" s="856"/>
    </row>
    <row r="120" spans="1:13" ht="25.5" customHeight="1" x14ac:dyDescent="0.35">
      <c r="A120" s="625" t="s">
        <v>568</v>
      </c>
      <c r="B120" s="625"/>
      <c r="C120" s="625"/>
      <c r="D120" s="625"/>
      <c r="E120" s="625"/>
      <c r="F120" s="625"/>
      <c r="G120" s="625"/>
      <c r="H120" s="625"/>
      <c r="I120" s="625"/>
      <c r="J120" s="625"/>
      <c r="K120" s="625"/>
      <c r="L120" s="625"/>
      <c r="M120" s="625"/>
    </row>
    <row r="121" spans="1:13" ht="30" customHeight="1" x14ac:dyDescent="0.35">
      <c r="A121" s="30"/>
      <c r="B121" s="895" t="s">
        <v>567</v>
      </c>
      <c r="C121" s="897"/>
      <c r="D121" s="879" t="s">
        <v>297</v>
      </c>
      <c r="E121" s="880"/>
      <c r="F121" s="880"/>
      <c r="G121" s="880"/>
      <c r="H121" s="880"/>
      <c r="I121" s="880"/>
      <c r="J121" s="880"/>
      <c r="K121" s="881"/>
      <c r="L121" s="94" t="s">
        <v>298</v>
      </c>
      <c r="M121" s="94" t="s">
        <v>299</v>
      </c>
    </row>
    <row r="122" spans="1:13" ht="18.649999999999999" customHeight="1" x14ac:dyDescent="0.35">
      <c r="A122" s="261" cm="1">
        <f t="array" ref="A122:A126">ROW()-ROW(A122:A126)-1</f>
        <v>-1</v>
      </c>
      <c r="B122" s="848"/>
      <c r="C122" s="850"/>
      <c r="D122" s="859"/>
      <c r="E122" s="860"/>
      <c r="F122" s="860"/>
      <c r="G122" s="860"/>
      <c r="H122" s="860"/>
      <c r="I122" s="860"/>
      <c r="J122" s="860"/>
      <c r="K122" s="861"/>
      <c r="L122" s="41"/>
      <c r="M122" s="41"/>
    </row>
    <row r="123" spans="1:13" ht="18.649999999999999" customHeight="1" x14ac:dyDescent="0.35">
      <c r="A123" s="261">
        <v>-2</v>
      </c>
      <c r="B123" s="848"/>
      <c r="C123" s="850"/>
      <c r="D123" s="859"/>
      <c r="E123" s="860"/>
      <c r="F123" s="860"/>
      <c r="G123" s="860"/>
      <c r="H123" s="860"/>
      <c r="I123" s="860"/>
      <c r="J123" s="860"/>
      <c r="K123" s="861"/>
      <c r="L123" s="41"/>
      <c r="M123" s="42"/>
    </row>
    <row r="124" spans="1:13" ht="18.649999999999999" customHeight="1" x14ac:dyDescent="0.35">
      <c r="A124" s="261">
        <v>-3</v>
      </c>
      <c r="B124" s="848"/>
      <c r="C124" s="850"/>
      <c r="D124" s="859"/>
      <c r="E124" s="860"/>
      <c r="F124" s="860"/>
      <c r="G124" s="860"/>
      <c r="H124" s="860"/>
      <c r="I124" s="860"/>
      <c r="J124" s="860"/>
      <c r="K124" s="861"/>
      <c r="L124" s="41"/>
      <c r="M124" s="41"/>
    </row>
    <row r="125" spans="1:13" ht="18.649999999999999" customHeight="1" x14ac:dyDescent="0.35">
      <c r="A125" s="261">
        <v>-4</v>
      </c>
      <c r="B125" s="848"/>
      <c r="C125" s="850"/>
      <c r="D125" s="859"/>
      <c r="E125" s="860"/>
      <c r="F125" s="860"/>
      <c r="G125" s="860"/>
      <c r="H125" s="860"/>
      <c r="I125" s="860"/>
      <c r="J125" s="860"/>
      <c r="K125" s="861"/>
      <c r="L125" s="41"/>
      <c r="M125" s="41"/>
    </row>
    <row r="126" spans="1:13" ht="18.649999999999999" customHeight="1" x14ac:dyDescent="0.35">
      <c r="A126" s="261">
        <v>-5</v>
      </c>
      <c r="B126" s="848"/>
      <c r="C126" s="850"/>
      <c r="D126" s="859"/>
      <c r="E126" s="860"/>
      <c r="F126" s="860"/>
      <c r="G126" s="860"/>
      <c r="H126" s="860"/>
      <c r="I126" s="860"/>
      <c r="J126" s="860"/>
      <c r="K126" s="861"/>
      <c r="L126" s="41"/>
      <c r="M126" s="41"/>
    </row>
    <row r="127" spans="1:13" ht="12" customHeight="1" x14ac:dyDescent="0.35">
      <c r="A127" s="855"/>
      <c r="B127" s="855"/>
      <c r="C127" s="855"/>
      <c r="D127" s="855"/>
      <c r="E127" s="855"/>
      <c r="F127" s="855"/>
      <c r="G127" s="855"/>
      <c r="H127" s="855"/>
      <c r="I127" s="855"/>
      <c r="J127" s="855"/>
      <c r="K127" s="855"/>
      <c r="L127" s="855"/>
      <c r="M127" s="855"/>
    </row>
    <row r="128" spans="1:13" ht="3.65" customHeight="1" x14ac:dyDescent="0.35">
      <c r="A128" s="856"/>
      <c r="B128" s="856"/>
      <c r="C128" s="856"/>
      <c r="D128" s="856"/>
      <c r="E128" s="856"/>
      <c r="F128" s="856"/>
      <c r="G128" s="856"/>
      <c r="H128" s="856"/>
      <c r="I128" s="856"/>
      <c r="J128" s="856"/>
      <c r="K128" s="856"/>
      <c r="L128" s="856"/>
      <c r="M128" s="856"/>
    </row>
    <row r="129" spans="1:13" ht="26.15" customHeight="1" x14ac:dyDescent="0.35">
      <c r="A129" s="969" t="s">
        <v>682</v>
      </c>
      <c r="B129" s="969"/>
      <c r="C129" s="969"/>
      <c r="D129" s="969"/>
      <c r="E129" s="969"/>
      <c r="F129" s="969"/>
      <c r="G129" s="969"/>
      <c r="H129" s="969"/>
      <c r="I129" s="969"/>
      <c r="J129" s="969"/>
      <c r="K129" s="969"/>
      <c r="L129" s="969"/>
      <c r="M129" s="969"/>
    </row>
    <row r="130" spans="1:13" ht="18.649999999999999" customHeight="1" x14ac:dyDescent="0.35">
      <c r="A130" s="30"/>
      <c r="B130" s="611" t="s">
        <v>279</v>
      </c>
      <c r="C130" s="613"/>
      <c r="D130" s="611" t="s">
        <v>691</v>
      </c>
      <c r="E130" s="612"/>
      <c r="F130" s="612"/>
      <c r="G130" s="879" t="s">
        <v>594</v>
      </c>
      <c r="H130" s="880"/>
      <c r="I130" s="881"/>
      <c r="J130" s="962" t="s">
        <v>108</v>
      </c>
      <c r="K130" s="962"/>
      <c r="L130" s="962"/>
      <c r="M130" s="963"/>
    </row>
    <row r="131" spans="1:13" ht="18.649999999999999" customHeight="1" x14ac:dyDescent="0.35">
      <c r="A131" s="261" cm="1">
        <f t="array" ref="A131:A135">ROW()-ROW(A131:A135)-1</f>
        <v>-1</v>
      </c>
      <c r="B131" s="945"/>
      <c r="C131" s="946"/>
      <c r="D131" s="859"/>
      <c r="E131" s="860"/>
      <c r="F131" s="860"/>
      <c r="G131" s="859"/>
      <c r="H131" s="860"/>
      <c r="I131" s="861"/>
      <c r="J131" s="945"/>
      <c r="K131" s="957"/>
      <c r="L131" s="957"/>
      <c r="M131" s="946"/>
    </row>
    <row r="132" spans="1:13" ht="18.649999999999999" customHeight="1" x14ac:dyDescent="0.35">
      <c r="A132" s="261">
        <v>-2</v>
      </c>
      <c r="B132" s="945"/>
      <c r="C132" s="946"/>
      <c r="D132" s="859"/>
      <c r="E132" s="860"/>
      <c r="F132" s="860"/>
      <c r="G132" s="859"/>
      <c r="H132" s="860"/>
      <c r="I132" s="861"/>
      <c r="J132" s="945"/>
      <c r="K132" s="957"/>
      <c r="L132" s="957"/>
      <c r="M132" s="946"/>
    </row>
    <row r="133" spans="1:13" ht="18.649999999999999" customHeight="1" x14ac:dyDescent="0.35">
      <c r="A133" s="261">
        <v>-3</v>
      </c>
      <c r="B133" s="945"/>
      <c r="C133" s="946"/>
      <c r="D133" s="859"/>
      <c r="E133" s="860"/>
      <c r="F133" s="860"/>
      <c r="G133" s="859"/>
      <c r="H133" s="860"/>
      <c r="I133" s="861"/>
      <c r="J133" s="945"/>
      <c r="K133" s="957"/>
      <c r="L133" s="957"/>
      <c r="M133" s="946"/>
    </row>
    <row r="134" spans="1:13" ht="18.649999999999999" customHeight="1" x14ac:dyDescent="0.35">
      <c r="A134" s="261">
        <v>-4</v>
      </c>
      <c r="B134" s="945"/>
      <c r="C134" s="946"/>
      <c r="D134" s="859"/>
      <c r="E134" s="860"/>
      <c r="F134" s="860"/>
      <c r="G134" s="859"/>
      <c r="H134" s="860"/>
      <c r="I134" s="861"/>
      <c r="J134" s="945"/>
      <c r="K134" s="957"/>
      <c r="L134" s="957"/>
      <c r="M134" s="946"/>
    </row>
    <row r="135" spans="1:13" ht="18.649999999999999" customHeight="1" x14ac:dyDescent="0.35">
      <c r="A135" s="261">
        <v>-5</v>
      </c>
      <c r="B135" s="945"/>
      <c r="C135" s="946"/>
      <c r="D135" s="859"/>
      <c r="E135" s="860"/>
      <c r="F135" s="860"/>
      <c r="G135" s="859"/>
      <c r="H135" s="860"/>
      <c r="I135" s="861"/>
      <c r="J135" s="945"/>
      <c r="K135" s="957"/>
      <c r="L135" s="957"/>
      <c r="M135" s="946"/>
    </row>
    <row r="136" spans="1:13" ht="9" customHeight="1" x14ac:dyDescent="0.35">
      <c r="A136" s="855"/>
      <c r="B136" s="855"/>
      <c r="C136" s="855"/>
      <c r="D136" s="855"/>
      <c r="E136" s="855"/>
      <c r="F136" s="855"/>
      <c r="G136" s="855"/>
      <c r="H136" s="855"/>
      <c r="I136" s="855"/>
      <c r="J136" s="855"/>
      <c r="K136" s="855"/>
      <c r="L136" s="855"/>
      <c r="M136" s="855"/>
    </row>
    <row r="137" spans="1:13" ht="3" customHeight="1" x14ac:dyDescent="0.35">
      <c r="A137" s="856"/>
      <c r="B137" s="856"/>
      <c r="C137" s="856"/>
      <c r="D137" s="856"/>
      <c r="E137" s="856"/>
      <c r="F137" s="856"/>
      <c r="G137" s="856"/>
      <c r="H137" s="856"/>
      <c r="I137" s="856"/>
      <c r="J137" s="856"/>
      <c r="K137" s="856"/>
      <c r="L137" s="856"/>
      <c r="M137" s="856"/>
    </row>
    <row r="138" spans="1:13" ht="26.15" customHeight="1" x14ac:dyDescent="0.35">
      <c r="A138" s="969" t="s">
        <v>729</v>
      </c>
      <c r="B138" s="969"/>
      <c r="C138" s="969"/>
      <c r="D138" s="969"/>
      <c r="E138" s="969"/>
      <c r="F138" s="969"/>
      <c r="G138" s="969"/>
      <c r="H138" s="969"/>
      <c r="I138" s="969"/>
      <c r="J138" s="969"/>
      <c r="K138" s="969"/>
      <c r="L138" s="969"/>
      <c r="M138" s="969"/>
    </row>
    <row r="139" spans="1:13" ht="41.15" customHeight="1" x14ac:dyDescent="0.35">
      <c r="A139" s="30"/>
      <c r="B139" s="114" t="s">
        <v>751</v>
      </c>
      <c r="C139" s="879" t="s">
        <v>462</v>
      </c>
      <c r="D139" s="880"/>
      <c r="E139" s="881"/>
      <c r="F139" s="114" t="s">
        <v>208</v>
      </c>
      <c r="G139" s="114" t="s">
        <v>207</v>
      </c>
      <c r="H139" s="114" t="s">
        <v>300</v>
      </c>
      <c r="I139" s="114" t="s">
        <v>846</v>
      </c>
      <c r="J139" s="114" t="s">
        <v>847</v>
      </c>
      <c r="K139" s="611" t="s">
        <v>76</v>
      </c>
      <c r="L139" s="613"/>
      <c r="M139" s="114" t="s">
        <v>569</v>
      </c>
    </row>
    <row r="140" spans="1:13" ht="18.649999999999999" customHeight="1" x14ac:dyDescent="0.35">
      <c r="A140" s="261" cm="1">
        <f t="array" ref="A140:A144">ROW()-ROW(A140:A144)-1</f>
        <v>-1</v>
      </c>
      <c r="B140" s="41"/>
      <c r="C140" s="848"/>
      <c r="D140" s="849"/>
      <c r="E140" s="850"/>
      <c r="F140" s="41"/>
      <c r="G140" s="41"/>
      <c r="H140" s="41"/>
      <c r="I140" s="48"/>
      <c r="J140" s="48"/>
      <c r="K140" s="848"/>
      <c r="L140" s="850"/>
      <c r="M140" s="41"/>
    </row>
    <row r="141" spans="1:13" ht="18.649999999999999" customHeight="1" x14ac:dyDescent="0.35">
      <c r="A141" s="261">
        <v>-2</v>
      </c>
      <c r="B141" s="41"/>
      <c r="C141" s="848"/>
      <c r="D141" s="849"/>
      <c r="E141" s="850"/>
      <c r="F141" s="41"/>
      <c r="G141" s="41"/>
      <c r="H141" s="41"/>
      <c r="I141" s="48"/>
      <c r="J141" s="48"/>
      <c r="K141" s="848"/>
      <c r="L141" s="850"/>
      <c r="M141" s="41"/>
    </row>
    <row r="142" spans="1:13" ht="18.649999999999999" customHeight="1" x14ac:dyDescent="0.35">
      <c r="A142" s="261">
        <v>-3</v>
      </c>
      <c r="B142" s="41"/>
      <c r="C142" s="876"/>
      <c r="D142" s="877"/>
      <c r="E142" s="878"/>
      <c r="F142" s="47"/>
      <c r="G142" s="41"/>
      <c r="H142" s="47"/>
      <c r="I142" s="48"/>
      <c r="J142" s="48"/>
      <c r="K142" s="848"/>
      <c r="L142" s="850"/>
      <c r="M142" s="41"/>
    </row>
    <row r="143" spans="1:13" ht="18.649999999999999" customHeight="1" x14ac:dyDescent="0.35">
      <c r="A143" s="261">
        <v>-4</v>
      </c>
      <c r="B143" s="41"/>
      <c r="C143" s="848"/>
      <c r="D143" s="849"/>
      <c r="E143" s="850"/>
      <c r="F143" s="41"/>
      <c r="G143" s="41"/>
      <c r="H143" s="41"/>
      <c r="I143" s="48"/>
      <c r="J143" s="48"/>
      <c r="K143" s="848"/>
      <c r="L143" s="850"/>
      <c r="M143" s="41"/>
    </row>
    <row r="144" spans="1:13" ht="18.649999999999999" customHeight="1" x14ac:dyDescent="0.35">
      <c r="A144" s="261">
        <v>-5</v>
      </c>
      <c r="B144" s="41"/>
      <c r="C144" s="848"/>
      <c r="D144" s="849"/>
      <c r="E144" s="850"/>
      <c r="F144" s="41"/>
      <c r="G144" s="41"/>
      <c r="H144" s="41"/>
      <c r="I144" s="48"/>
      <c r="J144" s="48"/>
      <c r="K144" s="848"/>
      <c r="L144" s="850"/>
      <c r="M144" s="41"/>
    </row>
    <row r="145" spans="1:13" ht="7.4" customHeight="1" x14ac:dyDescent="0.35">
      <c r="A145" s="855"/>
      <c r="B145" s="855"/>
      <c r="C145" s="855"/>
      <c r="D145" s="855"/>
      <c r="E145" s="855"/>
      <c r="F145" s="855"/>
      <c r="G145" s="855"/>
      <c r="H145" s="855"/>
      <c r="I145" s="855"/>
      <c r="J145" s="855"/>
      <c r="K145" s="855"/>
      <c r="L145" s="855"/>
      <c r="M145" s="855"/>
    </row>
    <row r="146" spans="1:13" ht="3.65" customHeight="1" x14ac:dyDescent="0.35">
      <c r="A146" s="856"/>
      <c r="B146" s="856"/>
      <c r="C146" s="856"/>
      <c r="D146" s="856"/>
      <c r="E146" s="856"/>
      <c r="F146" s="856"/>
      <c r="G146" s="856"/>
      <c r="H146" s="856"/>
      <c r="I146" s="856"/>
      <c r="J146" s="856"/>
      <c r="K146" s="856"/>
      <c r="L146" s="856"/>
      <c r="M146" s="856"/>
    </row>
    <row r="147" spans="1:13" ht="26.15" customHeight="1" x14ac:dyDescent="0.35">
      <c r="A147" s="969" t="s">
        <v>787</v>
      </c>
      <c r="B147" s="969"/>
      <c r="C147" s="969"/>
      <c r="D147" s="969"/>
      <c r="E147" s="969"/>
      <c r="F147" s="969"/>
      <c r="G147" s="969"/>
      <c r="H147" s="969"/>
      <c r="I147" s="969"/>
      <c r="J147" s="969"/>
      <c r="K147" s="969"/>
      <c r="L147" s="969"/>
      <c r="M147" s="969"/>
    </row>
    <row r="148" spans="1:13" ht="21.65" customHeight="1" x14ac:dyDescent="0.35">
      <c r="A148" s="30"/>
      <c r="B148" s="964" t="s">
        <v>109</v>
      </c>
      <c r="C148" s="965"/>
      <c r="D148" s="965"/>
      <c r="E148" s="966"/>
      <c r="F148" s="266" t="s">
        <v>22</v>
      </c>
      <c r="G148" s="977" t="s">
        <v>83</v>
      </c>
      <c r="H148" s="978"/>
      <c r="I148" s="978"/>
      <c r="J148" s="979"/>
      <c r="K148" s="964" t="s">
        <v>78</v>
      </c>
      <c r="L148" s="965"/>
      <c r="M148" s="966"/>
    </row>
    <row r="149" spans="1:13" ht="18.649999999999999" customHeight="1" x14ac:dyDescent="0.35">
      <c r="A149" s="261" cm="1">
        <f t="array" ref="A149:A153">ROW()-ROW(A149:A153)-1</f>
        <v>-1</v>
      </c>
      <c r="B149" s="857"/>
      <c r="C149" s="857"/>
      <c r="D149" s="857"/>
      <c r="E149" s="857"/>
      <c r="F149" s="280"/>
      <c r="G149" s="857"/>
      <c r="H149" s="857"/>
      <c r="I149" s="857"/>
      <c r="J149" s="857"/>
      <c r="K149" s="857"/>
      <c r="L149" s="857"/>
      <c r="M149" s="857"/>
    </row>
    <row r="150" spans="1:13" ht="18.649999999999999" customHeight="1" x14ac:dyDescent="0.35">
      <c r="A150" s="261">
        <v>-2</v>
      </c>
      <c r="B150" s="857"/>
      <c r="C150" s="857"/>
      <c r="D150" s="857"/>
      <c r="E150" s="857"/>
      <c r="F150" s="280"/>
      <c r="G150" s="968"/>
      <c r="H150" s="968"/>
      <c r="I150" s="968"/>
      <c r="J150" s="968"/>
      <c r="K150" s="968"/>
      <c r="L150" s="968"/>
      <c r="M150" s="968"/>
    </row>
    <row r="151" spans="1:13" ht="18.649999999999999" customHeight="1" x14ac:dyDescent="0.35">
      <c r="A151" s="261">
        <v>-3</v>
      </c>
      <c r="B151" s="857"/>
      <c r="C151" s="857"/>
      <c r="D151" s="857"/>
      <c r="E151" s="857"/>
      <c r="F151" s="280"/>
      <c r="G151" s="968"/>
      <c r="H151" s="968"/>
      <c r="I151" s="968"/>
      <c r="J151" s="968"/>
      <c r="K151" s="968"/>
      <c r="L151" s="968"/>
      <c r="M151" s="968"/>
    </row>
    <row r="152" spans="1:13" ht="18.649999999999999" customHeight="1" x14ac:dyDescent="0.35">
      <c r="A152" s="261">
        <v>-4</v>
      </c>
      <c r="B152" s="857"/>
      <c r="C152" s="857"/>
      <c r="D152" s="857"/>
      <c r="E152" s="857"/>
      <c r="F152" s="280"/>
      <c r="G152" s="857"/>
      <c r="H152" s="857"/>
      <c r="I152" s="857"/>
      <c r="J152" s="857"/>
      <c r="K152" s="857"/>
      <c r="L152" s="857"/>
      <c r="M152" s="857"/>
    </row>
    <row r="153" spans="1:13" ht="18.649999999999999" customHeight="1" x14ac:dyDescent="0.35">
      <c r="A153" s="261">
        <v>-5</v>
      </c>
      <c r="B153" s="857"/>
      <c r="C153" s="857"/>
      <c r="D153" s="857"/>
      <c r="E153" s="857"/>
      <c r="F153" s="280"/>
      <c r="G153" s="970"/>
      <c r="H153" s="980"/>
      <c r="I153" s="980"/>
      <c r="J153" s="980"/>
      <c r="K153" s="857"/>
      <c r="L153" s="857"/>
      <c r="M153" s="857"/>
    </row>
    <row r="154" spans="1:13" ht="7.4" customHeight="1" x14ac:dyDescent="0.35">
      <c r="A154" s="855"/>
      <c r="B154" s="855"/>
      <c r="C154" s="855"/>
      <c r="D154" s="855"/>
      <c r="E154" s="855"/>
      <c r="F154" s="855"/>
      <c r="G154" s="855"/>
      <c r="H154" s="855"/>
      <c r="I154" s="855"/>
      <c r="J154" s="855"/>
      <c r="K154" s="855"/>
      <c r="L154" s="855"/>
      <c r="M154" s="855"/>
    </row>
    <row r="155" spans="1:13" ht="11" customHeight="1" x14ac:dyDescent="0.35">
      <c r="A155" s="856"/>
      <c r="B155" s="856"/>
      <c r="C155" s="856"/>
      <c r="D155" s="856"/>
      <c r="E155" s="856"/>
      <c r="F155" s="856"/>
      <c r="G155" s="856"/>
      <c r="H155" s="856"/>
      <c r="I155" s="856"/>
      <c r="J155" s="856"/>
      <c r="K155" s="856"/>
      <c r="L155" s="856"/>
      <c r="M155" s="856"/>
    </row>
    <row r="156" spans="1:13" ht="26.15" customHeight="1" x14ac:dyDescent="0.35">
      <c r="A156" s="917" t="s">
        <v>350</v>
      </c>
      <c r="B156" s="917"/>
      <c r="C156" s="917"/>
      <c r="D156" s="917"/>
      <c r="E156" s="917"/>
      <c r="F156" s="917"/>
      <c r="G156" s="917"/>
      <c r="H156" s="917"/>
      <c r="I156" s="917"/>
      <c r="J156" s="917"/>
      <c r="K156" s="917"/>
      <c r="L156" s="917"/>
      <c r="M156" s="917"/>
    </row>
    <row r="157" spans="1:13" ht="18.649999999999999" customHeight="1" x14ac:dyDescent="0.35">
      <c r="A157" s="912"/>
      <c r="B157" s="610" t="s">
        <v>279</v>
      </c>
      <c r="C157" s="913"/>
      <c r="D157" s="1047" t="s">
        <v>511</v>
      </c>
      <c r="E157" s="1048"/>
      <c r="F157" s="1048"/>
      <c r="G157" s="1049"/>
      <c r="H157" s="981" t="s">
        <v>513</v>
      </c>
      <c r="I157" s="982"/>
      <c r="J157" s="971" t="s">
        <v>512</v>
      </c>
      <c r="K157" s="1046" t="s">
        <v>69</v>
      </c>
      <c r="L157" s="1046"/>
      <c r="M157" s="871" t="s">
        <v>514</v>
      </c>
    </row>
    <row r="158" spans="1:13" ht="18.649999999999999" customHeight="1" x14ac:dyDescent="0.35">
      <c r="A158" s="898"/>
      <c r="B158" s="615"/>
      <c r="C158" s="629"/>
      <c r="D158" s="1040" t="s">
        <v>58</v>
      </c>
      <c r="E158" s="1041"/>
      <c r="F158" s="1040" t="s">
        <v>70</v>
      </c>
      <c r="G158" s="1041"/>
      <c r="H158" s="879"/>
      <c r="I158" s="881"/>
      <c r="J158" s="871"/>
      <c r="K158" s="118" t="s">
        <v>58</v>
      </c>
      <c r="L158" s="118" t="s">
        <v>71</v>
      </c>
      <c r="M158" s="872"/>
    </row>
    <row r="159" spans="1:13" ht="18.649999999999999" customHeight="1" x14ac:dyDescent="0.35">
      <c r="A159" s="261" cm="1">
        <f t="array" ref="A159:A163">ROW()-ROW(A159:A163)-1</f>
        <v>-1</v>
      </c>
      <c r="B159" s="848"/>
      <c r="C159" s="850"/>
      <c r="D159" s="848"/>
      <c r="E159" s="850"/>
      <c r="F159" s="848"/>
      <c r="G159" s="850"/>
      <c r="H159" s="848"/>
      <c r="I159" s="850"/>
      <c r="J159" s="41"/>
      <c r="K159" s="42"/>
      <c r="L159" s="42"/>
      <c r="M159" s="42"/>
    </row>
    <row r="160" spans="1:13" ht="18.649999999999999" customHeight="1" x14ac:dyDescent="0.35">
      <c r="A160" s="261">
        <v>-2</v>
      </c>
      <c r="B160" s="848"/>
      <c r="C160" s="850"/>
      <c r="D160" s="848"/>
      <c r="E160" s="850"/>
      <c r="F160" s="848"/>
      <c r="G160" s="850"/>
      <c r="H160" s="848"/>
      <c r="I160" s="850"/>
      <c r="J160" s="41"/>
      <c r="K160" s="42"/>
      <c r="L160" s="42"/>
      <c r="M160" s="42"/>
    </row>
    <row r="161" spans="1:13" ht="18.649999999999999" customHeight="1" x14ac:dyDescent="0.35">
      <c r="A161" s="261">
        <v>-3</v>
      </c>
      <c r="B161" s="848"/>
      <c r="C161" s="850"/>
      <c r="D161" s="848"/>
      <c r="E161" s="850"/>
      <c r="F161" s="848"/>
      <c r="G161" s="850"/>
      <c r="H161" s="848"/>
      <c r="I161" s="850"/>
      <c r="J161" s="41"/>
      <c r="K161" s="42"/>
      <c r="L161" s="42"/>
      <c r="M161" s="42"/>
    </row>
    <row r="162" spans="1:13" ht="18.649999999999999" customHeight="1" x14ac:dyDescent="0.35">
      <c r="A162" s="261">
        <v>-4</v>
      </c>
      <c r="B162" s="848"/>
      <c r="C162" s="850"/>
      <c r="D162" s="848"/>
      <c r="E162" s="850"/>
      <c r="F162" s="848"/>
      <c r="G162" s="850"/>
      <c r="H162" s="848"/>
      <c r="I162" s="850"/>
      <c r="J162" s="41"/>
      <c r="K162" s="42"/>
      <c r="L162" s="42"/>
      <c r="M162" s="42"/>
    </row>
    <row r="163" spans="1:13" ht="18.649999999999999" customHeight="1" x14ac:dyDescent="0.35">
      <c r="A163" s="261">
        <v>-5</v>
      </c>
      <c r="B163" s="848"/>
      <c r="C163" s="850"/>
      <c r="D163" s="848"/>
      <c r="E163" s="850"/>
      <c r="F163" s="848"/>
      <c r="G163" s="850"/>
      <c r="H163" s="848"/>
      <c r="I163" s="850"/>
      <c r="J163" s="41"/>
      <c r="K163" s="42"/>
      <c r="L163" s="42"/>
      <c r="M163" s="42"/>
    </row>
    <row r="164" spans="1:13" ht="7.4" customHeight="1" x14ac:dyDescent="0.35">
      <c r="A164" s="1035"/>
      <c r="B164" s="1035"/>
      <c r="C164" s="1035"/>
      <c r="D164" s="1035"/>
      <c r="E164" s="1035"/>
      <c r="F164" s="1035"/>
      <c r="G164" s="1035"/>
      <c r="H164" s="1035"/>
      <c r="I164" s="1035"/>
      <c r="J164" s="1035"/>
      <c r="K164" s="1035"/>
      <c r="L164" s="1035"/>
      <c r="M164" s="1035"/>
    </row>
    <row r="165" spans="1:13" ht="15.5" customHeight="1" x14ac:dyDescent="0.35">
      <c r="A165" s="1042"/>
      <c r="B165" s="1042"/>
      <c r="C165" s="1042"/>
      <c r="D165" s="1042"/>
      <c r="E165" s="1042"/>
      <c r="F165" s="1042"/>
      <c r="G165" s="1042"/>
      <c r="H165" s="1042"/>
      <c r="I165" s="1042"/>
      <c r="J165" s="1042"/>
      <c r="K165" s="1042"/>
      <c r="L165" s="1042"/>
      <c r="M165" s="1042"/>
    </row>
    <row r="166" spans="1:13" ht="26.15" customHeight="1" x14ac:dyDescent="0.35">
      <c r="A166" s="969" t="s">
        <v>781</v>
      </c>
      <c r="B166" s="969"/>
      <c r="C166" s="969"/>
      <c r="D166" s="969"/>
      <c r="E166" s="969"/>
      <c r="F166" s="969"/>
      <c r="G166" s="969"/>
      <c r="H166" s="969"/>
      <c r="I166" s="969"/>
      <c r="J166" s="969"/>
      <c r="K166" s="969"/>
      <c r="L166" s="969"/>
      <c r="M166" s="969"/>
    </row>
    <row r="167" spans="1:13" ht="32.5" customHeight="1" x14ac:dyDescent="0.35">
      <c r="A167" s="39"/>
      <c r="B167" s="35" t="s">
        <v>126</v>
      </c>
      <c r="C167" s="851" t="s">
        <v>127</v>
      </c>
      <c r="D167" s="853"/>
      <c r="E167" s="853"/>
      <c r="F167" s="852"/>
      <c r="G167" s="35" t="s">
        <v>128</v>
      </c>
      <c r="H167" s="851" t="s">
        <v>129</v>
      </c>
      <c r="I167" s="853"/>
      <c r="J167" s="853"/>
      <c r="K167" s="852"/>
      <c r="L167" s="895" t="s">
        <v>351</v>
      </c>
      <c r="M167" s="897"/>
    </row>
    <row r="168" spans="1:13" ht="18.649999999999999" customHeight="1" x14ac:dyDescent="0.35">
      <c r="A168" s="261" cm="1">
        <f t="array" ref="A168:A172">ROW()-ROW(A168:A172)-1</f>
        <v>-1</v>
      </c>
      <c r="B168" s="41"/>
      <c r="C168" s="848"/>
      <c r="D168" s="849"/>
      <c r="E168" s="849"/>
      <c r="F168" s="850"/>
      <c r="G168" s="41"/>
      <c r="H168" s="848"/>
      <c r="I168" s="849"/>
      <c r="J168" s="849"/>
      <c r="K168" s="850"/>
      <c r="L168" s="876"/>
      <c r="M168" s="878"/>
    </row>
    <row r="169" spans="1:13" ht="18.649999999999999" customHeight="1" x14ac:dyDescent="0.35">
      <c r="A169" s="261">
        <v>-2</v>
      </c>
      <c r="B169" s="41"/>
      <c r="C169" s="848"/>
      <c r="D169" s="849"/>
      <c r="E169" s="849"/>
      <c r="F169" s="850"/>
      <c r="G169" s="41"/>
      <c r="H169" s="848"/>
      <c r="I169" s="849"/>
      <c r="J169" s="849"/>
      <c r="K169" s="850"/>
      <c r="L169" s="876"/>
      <c r="M169" s="878"/>
    </row>
    <row r="170" spans="1:13" ht="18.649999999999999" customHeight="1" x14ac:dyDescent="0.35">
      <c r="A170" s="261">
        <v>-3</v>
      </c>
      <c r="B170" s="41"/>
      <c r="C170" s="848"/>
      <c r="D170" s="849"/>
      <c r="E170" s="849"/>
      <c r="F170" s="850"/>
      <c r="G170" s="41"/>
      <c r="H170" s="848"/>
      <c r="I170" s="849"/>
      <c r="J170" s="849"/>
      <c r="K170" s="850"/>
      <c r="L170" s="876"/>
      <c r="M170" s="878"/>
    </row>
    <row r="171" spans="1:13" ht="18.649999999999999" customHeight="1" x14ac:dyDescent="0.35">
      <c r="A171" s="261">
        <v>-4</v>
      </c>
      <c r="B171" s="41"/>
      <c r="C171" s="848"/>
      <c r="D171" s="849"/>
      <c r="E171" s="849"/>
      <c r="F171" s="850"/>
      <c r="G171" s="41"/>
      <c r="H171" s="848"/>
      <c r="I171" s="849"/>
      <c r="J171" s="849"/>
      <c r="K171" s="850"/>
      <c r="L171" s="876"/>
      <c r="M171" s="878"/>
    </row>
    <row r="172" spans="1:13" ht="18.649999999999999" customHeight="1" x14ac:dyDescent="0.35">
      <c r="A172" s="261">
        <v>-5</v>
      </c>
      <c r="B172" s="41"/>
      <c r="C172" s="848"/>
      <c r="D172" s="849"/>
      <c r="E172" s="849"/>
      <c r="F172" s="850"/>
      <c r="G172" s="41"/>
      <c r="H172" s="848"/>
      <c r="I172" s="849"/>
      <c r="J172" s="849"/>
      <c r="K172" s="850"/>
      <c r="L172" s="876"/>
      <c r="M172" s="878"/>
    </row>
    <row r="173" spans="1:13" ht="13" customHeight="1" x14ac:dyDescent="0.35">
      <c r="A173" s="855"/>
      <c r="B173" s="855"/>
      <c r="C173" s="855"/>
      <c r="D173" s="855"/>
      <c r="E173" s="855"/>
      <c r="F173" s="855"/>
      <c r="G173" s="855"/>
      <c r="H173" s="855"/>
      <c r="I173" s="855"/>
      <c r="J173" s="855"/>
      <c r="K173" s="855"/>
      <c r="L173" s="855"/>
      <c r="M173" s="855"/>
    </row>
    <row r="174" spans="1:13" ht="7.4" customHeight="1" x14ac:dyDescent="0.35">
      <c r="A174" s="856"/>
      <c r="B174" s="856"/>
      <c r="C174" s="856"/>
      <c r="D174" s="856"/>
      <c r="E174" s="856"/>
      <c r="F174" s="856"/>
      <c r="G174" s="856"/>
      <c r="H174" s="856"/>
      <c r="I174" s="856"/>
      <c r="J174" s="856"/>
      <c r="K174" s="856"/>
      <c r="L174" s="856"/>
      <c r="M174" s="856"/>
    </row>
    <row r="175" spans="1:13" ht="26.15" customHeight="1" x14ac:dyDescent="0.35">
      <c r="A175" s="969" t="s">
        <v>503</v>
      </c>
      <c r="B175" s="969"/>
      <c r="C175" s="969"/>
      <c r="D175" s="969"/>
      <c r="E175" s="969"/>
      <c r="F175" s="969"/>
      <c r="G175" s="969"/>
      <c r="H175" s="969"/>
      <c r="I175" s="969"/>
      <c r="J175" s="969"/>
      <c r="K175" s="969"/>
      <c r="L175" s="969"/>
      <c r="M175" s="969"/>
    </row>
    <row r="176" spans="1:13" ht="32.5" customHeight="1" x14ac:dyDescent="0.35">
      <c r="A176" s="38"/>
      <c r="B176" s="615" t="s">
        <v>502</v>
      </c>
      <c r="C176" s="616"/>
      <c r="D176" s="616"/>
      <c r="E176" s="629"/>
      <c r="F176" s="851" t="s">
        <v>504</v>
      </c>
      <c r="G176" s="852"/>
      <c r="H176" s="35" t="s">
        <v>574</v>
      </c>
      <c r="I176" s="615" t="s">
        <v>510</v>
      </c>
      <c r="J176" s="629"/>
      <c r="K176" s="35" t="s">
        <v>209</v>
      </c>
      <c r="L176" s="851" t="s">
        <v>107</v>
      </c>
      <c r="M176" s="852"/>
    </row>
    <row r="177" spans="1:13" ht="18.649999999999999" customHeight="1" x14ac:dyDescent="0.35">
      <c r="A177" s="261" cm="1">
        <f t="array" ref="A177:A181">ROW()-ROW(A177:A181)-1</f>
        <v>-1</v>
      </c>
      <c r="B177" s="848"/>
      <c r="C177" s="849"/>
      <c r="D177" s="849"/>
      <c r="E177" s="850"/>
      <c r="F177" s="848"/>
      <c r="G177" s="850"/>
      <c r="H177" s="41"/>
      <c r="I177" s="848"/>
      <c r="J177" s="850"/>
      <c r="K177" s="42"/>
      <c r="L177" s="876"/>
      <c r="M177" s="878"/>
    </row>
    <row r="178" spans="1:13" ht="18.649999999999999" customHeight="1" x14ac:dyDescent="0.35">
      <c r="A178" s="261">
        <v>-2</v>
      </c>
      <c r="B178" s="848"/>
      <c r="C178" s="849"/>
      <c r="D178" s="849"/>
      <c r="E178" s="850"/>
      <c r="F178" s="833"/>
      <c r="G178" s="834"/>
      <c r="H178" s="41"/>
      <c r="I178" s="848"/>
      <c r="J178" s="850"/>
      <c r="K178" s="42"/>
      <c r="L178" s="876"/>
      <c r="M178" s="878"/>
    </row>
    <row r="179" spans="1:13" ht="18.649999999999999" customHeight="1" x14ac:dyDescent="0.35">
      <c r="A179" s="261">
        <v>-3</v>
      </c>
      <c r="B179" s="848"/>
      <c r="C179" s="849"/>
      <c r="D179" s="849"/>
      <c r="E179" s="850"/>
      <c r="F179" s="833"/>
      <c r="G179" s="834"/>
      <c r="H179" s="41"/>
      <c r="I179" s="848"/>
      <c r="J179" s="850"/>
      <c r="K179" s="42"/>
      <c r="L179" s="876"/>
      <c r="M179" s="878"/>
    </row>
    <row r="180" spans="1:13" ht="18.649999999999999" customHeight="1" x14ac:dyDescent="0.35">
      <c r="A180" s="261">
        <v>-4</v>
      </c>
      <c r="B180" s="848"/>
      <c r="C180" s="849"/>
      <c r="D180" s="849"/>
      <c r="E180" s="850"/>
      <c r="F180" s="833"/>
      <c r="G180" s="834"/>
      <c r="H180" s="41"/>
      <c r="I180" s="848"/>
      <c r="J180" s="850"/>
      <c r="K180" s="42"/>
      <c r="L180" s="876"/>
      <c r="M180" s="878"/>
    </row>
    <row r="181" spans="1:13" ht="18.649999999999999" customHeight="1" x14ac:dyDescent="0.35">
      <c r="A181" s="261">
        <v>-5</v>
      </c>
      <c r="B181" s="848"/>
      <c r="C181" s="849"/>
      <c r="D181" s="849"/>
      <c r="E181" s="850"/>
      <c r="F181" s="833"/>
      <c r="G181" s="834"/>
      <c r="H181" s="41"/>
      <c r="I181" s="848"/>
      <c r="J181" s="850"/>
      <c r="K181" s="42"/>
      <c r="L181" s="876"/>
      <c r="M181" s="878"/>
    </row>
    <row r="182" spans="1:13" ht="7.4" customHeight="1" x14ac:dyDescent="0.35">
      <c r="A182" s="855"/>
      <c r="B182" s="855"/>
      <c r="C182" s="855"/>
      <c r="D182" s="855"/>
      <c r="E182" s="855"/>
      <c r="F182" s="855"/>
      <c r="G182" s="855"/>
      <c r="H182" s="855"/>
      <c r="I182" s="855"/>
      <c r="J182" s="855"/>
      <c r="K182" s="855"/>
      <c r="L182" s="855"/>
      <c r="M182" s="855"/>
    </row>
    <row r="183" spans="1:13" ht="15.5" customHeight="1" x14ac:dyDescent="0.35">
      <c r="A183" s="856"/>
      <c r="B183" s="856"/>
      <c r="C183" s="856"/>
      <c r="D183" s="856"/>
      <c r="E183" s="856"/>
      <c r="F183" s="856"/>
      <c r="G183" s="856"/>
      <c r="H183" s="856"/>
      <c r="I183" s="856"/>
      <c r="J183" s="856"/>
      <c r="K183" s="856"/>
      <c r="L183" s="856"/>
      <c r="M183" s="856"/>
    </row>
    <row r="184" spans="1:13" ht="18.75" customHeight="1" x14ac:dyDescent="0.35">
      <c r="A184" s="854" t="s">
        <v>437</v>
      </c>
      <c r="B184" s="854"/>
      <c r="C184" s="854"/>
      <c r="D184" s="854"/>
      <c r="E184" s="854"/>
      <c r="F184" s="854"/>
      <c r="G184" s="854"/>
      <c r="H184" s="854"/>
      <c r="I184" s="854"/>
      <c r="J184" s="854"/>
      <c r="K184" s="854"/>
      <c r="L184" s="854"/>
      <c r="M184" s="854"/>
    </row>
    <row r="185" spans="1:13" ht="18.75" customHeight="1" x14ac:dyDescent="0.35">
      <c r="A185" s="30"/>
      <c r="B185" s="851" t="s">
        <v>72</v>
      </c>
      <c r="C185" s="853"/>
      <c r="D185" s="853"/>
      <c r="E185" s="852"/>
      <c r="F185" s="851" t="s">
        <v>73</v>
      </c>
      <c r="G185" s="853"/>
      <c r="H185" s="852"/>
      <c r="I185" s="851" t="s">
        <v>74</v>
      </c>
      <c r="J185" s="852"/>
      <c r="K185" s="36" t="s">
        <v>75</v>
      </c>
      <c r="L185" s="615" t="s">
        <v>281</v>
      </c>
      <c r="M185" s="629"/>
    </row>
    <row r="186" spans="1:13" ht="18.75" customHeight="1" x14ac:dyDescent="0.35">
      <c r="A186" s="261" cm="1">
        <f t="array" ref="A186:A190">ROW()-ROW(A186:A190)-1</f>
        <v>-1</v>
      </c>
      <c r="B186" s="876"/>
      <c r="C186" s="877"/>
      <c r="D186" s="877"/>
      <c r="E186" s="878"/>
      <c r="F186" s="876"/>
      <c r="G186" s="877"/>
      <c r="H186" s="878"/>
      <c r="I186" s="876"/>
      <c r="J186" s="878"/>
      <c r="K186" s="42"/>
      <c r="L186" s="876"/>
      <c r="M186" s="878"/>
    </row>
    <row r="187" spans="1:13" ht="18.75" customHeight="1" x14ac:dyDescent="0.35">
      <c r="A187" s="261">
        <v>-2</v>
      </c>
      <c r="B187" s="876"/>
      <c r="C187" s="877"/>
      <c r="D187" s="877"/>
      <c r="E187" s="878"/>
      <c r="F187" s="876"/>
      <c r="G187" s="877"/>
      <c r="H187" s="878"/>
      <c r="I187" s="876"/>
      <c r="J187" s="878"/>
      <c r="K187" s="42"/>
      <c r="L187" s="876"/>
      <c r="M187" s="878"/>
    </row>
    <row r="188" spans="1:13" ht="18.75" customHeight="1" x14ac:dyDescent="0.35">
      <c r="A188" s="261">
        <v>-3</v>
      </c>
      <c r="B188" s="876"/>
      <c r="C188" s="877"/>
      <c r="D188" s="877"/>
      <c r="E188" s="878"/>
      <c r="F188" s="876"/>
      <c r="G188" s="877"/>
      <c r="H188" s="878"/>
      <c r="I188" s="876"/>
      <c r="J188" s="878"/>
      <c r="K188" s="42"/>
      <c r="L188" s="876"/>
      <c r="M188" s="878"/>
    </row>
    <row r="189" spans="1:13" ht="18.75" customHeight="1" x14ac:dyDescent="0.35">
      <c r="A189" s="261">
        <v>-4</v>
      </c>
      <c r="B189" s="876"/>
      <c r="C189" s="877"/>
      <c r="D189" s="877"/>
      <c r="E189" s="878"/>
      <c r="F189" s="876"/>
      <c r="G189" s="877"/>
      <c r="H189" s="878"/>
      <c r="I189" s="876"/>
      <c r="J189" s="878"/>
      <c r="K189" s="42"/>
      <c r="L189" s="876"/>
      <c r="M189" s="878"/>
    </row>
    <row r="190" spans="1:13" ht="18.75" customHeight="1" x14ac:dyDescent="0.35">
      <c r="A190" s="261">
        <v>-5</v>
      </c>
      <c r="B190" s="876"/>
      <c r="C190" s="877"/>
      <c r="D190" s="877"/>
      <c r="E190" s="878"/>
      <c r="F190" s="876"/>
      <c r="G190" s="877"/>
      <c r="H190" s="878"/>
      <c r="I190" s="876"/>
      <c r="J190" s="878"/>
      <c r="K190" s="42"/>
      <c r="L190" s="876"/>
      <c r="M190" s="878"/>
    </row>
    <row r="191" spans="1:13" ht="7.4" customHeight="1" x14ac:dyDescent="0.35">
      <c r="A191" s="179"/>
      <c r="B191" s="179"/>
      <c r="C191" s="179"/>
      <c r="D191" s="179"/>
      <c r="E191" s="179"/>
      <c r="F191" s="179"/>
      <c r="G191" s="179"/>
      <c r="H191" s="179"/>
      <c r="I191" s="179"/>
      <c r="J191" s="179"/>
      <c r="K191" s="179"/>
      <c r="L191" s="179"/>
      <c r="M191" s="179"/>
    </row>
    <row r="192" spans="1:13" ht="7.4" customHeight="1" x14ac:dyDescent="0.35">
      <c r="A192" s="179"/>
      <c r="B192" s="179"/>
      <c r="C192" s="179"/>
      <c r="D192" s="179"/>
      <c r="E192" s="179"/>
      <c r="F192" s="179"/>
      <c r="G192" s="179"/>
      <c r="H192" s="179"/>
      <c r="I192" s="179"/>
      <c r="J192" s="179"/>
      <c r="K192" s="179"/>
      <c r="L192" s="179"/>
      <c r="M192" s="179"/>
    </row>
    <row r="193" spans="1:13" ht="26.15" customHeight="1" x14ac:dyDescent="0.35">
      <c r="A193" s="625" t="s">
        <v>439</v>
      </c>
      <c r="B193" s="625"/>
      <c r="C193" s="625"/>
      <c r="D193" s="625"/>
      <c r="E193" s="625"/>
      <c r="F193" s="625"/>
      <c r="G193" s="625"/>
      <c r="H193" s="625"/>
      <c r="I193" s="625"/>
      <c r="J193" s="625"/>
      <c r="K193" s="625"/>
      <c r="L193" s="625"/>
      <c r="M193" s="625"/>
    </row>
    <row r="194" spans="1:13" ht="24" customHeight="1" x14ac:dyDescent="0.35">
      <c r="A194" s="30"/>
      <c r="B194" s="1025" t="s">
        <v>58</v>
      </c>
      <c r="C194" s="1023"/>
      <c r="D194" s="1023"/>
      <c r="E194" s="1024"/>
      <c r="F194" s="964" t="s">
        <v>59</v>
      </c>
      <c r="G194" s="966"/>
      <c r="H194" s="964" t="s">
        <v>438</v>
      </c>
      <c r="I194" s="1023"/>
      <c r="J194" s="1023"/>
      <c r="K194" s="1023"/>
      <c r="L194" s="1024"/>
      <c r="M194" s="96" t="s">
        <v>110</v>
      </c>
    </row>
    <row r="195" spans="1:13" ht="18.649999999999999" customHeight="1" x14ac:dyDescent="0.35">
      <c r="A195" s="261" cm="1">
        <f t="array" ref="A195:A199">ROW()-ROW(A195:A199)-1</f>
        <v>-1</v>
      </c>
      <c r="B195" s="848"/>
      <c r="C195" s="849"/>
      <c r="D195" s="849"/>
      <c r="E195" s="850"/>
      <c r="F195" s="1022"/>
      <c r="G195" s="1022"/>
      <c r="H195" s="874"/>
      <c r="I195" s="980"/>
      <c r="J195" s="980"/>
      <c r="K195" s="980"/>
      <c r="L195" s="980"/>
      <c r="M195" s="41"/>
    </row>
    <row r="196" spans="1:13" ht="18.649999999999999" customHeight="1" x14ac:dyDescent="0.35">
      <c r="A196" s="261">
        <v>-2</v>
      </c>
      <c r="B196" s="848"/>
      <c r="C196" s="849"/>
      <c r="D196" s="849"/>
      <c r="E196" s="850"/>
      <c r="F196" s="1022"/>
      <c r="G196" s="1022"/>
      <c r="H196" s="874"/>
      <c r="I196" s="980"/>
      <c r="J196" s="980"/>
      <c r="K196" s="980"/>
      <c r="L196" s="980"/>
      <c r="M196" s="41"/>
    </row>
    <row r="197" spans="1:13" ht="18.649999999999999" customHeight="1" x14ac:dyDescent="0.35">
      <c r="A197" s="261">
        <v>-3</v>
      </c>
      <c r="B197" s="848"/>
      <c r="C197" s="849"/>
      <c r="D197" s="849"/>
      <c r="E197" s="850"/>
      <c r="F197" s="1022"/>
      <c r="G197" s="1022"/>
      <c r="H197" s="874"/>
      <c r="I197" s="980"/>
      <c r="J197" s="980"/>
      <c r="K197" s="980"/>
      <c r="L197" s="980"/>
      <c r="M197" s="41"/>
    </row>
    <row r="198" spans="1:13" ht="18.649999999999999" customHeight="1" x14ac:dyDescent="0.35">
      <c r="A198" s="261">
        <v>-4</v>
      </c>
      <c r="B198" s="848"/>
      <c r="C198" s="849"/>
      <c r="D198" s="849"/>
      <c r="E198" s="850"/>
      <c r="F198" s="1022"/>
      <c r="G198" s="1022"/>
      <c r="H198" s="874"/>
      <c r="I198" s="980"/>
      <c r="J198" s="980"/>
      <c r="K198" s="980"/>
      <c r="L198" s="980"/>
      <c r="M198" s="41"/>
    </row>
    <row r="199" spans="1:13" ht="18.649999999999999" customHeight="1" x14ac:dyDescent="0.35">
      <c r="A199" s="261">
        <v>-5</v>
      </c>
      <c r="B199" s="848"/>
      <c r="C199" s="849"/>
      <c r="D199" s="849"/>
      <c r="E199" s="850"/>
      <c r="F199" s="1022"/>
      <c r="G199" s="1022"/>
      <c r="H199" s="874"/>
      <c r="I199" s="980"/>
      <c r="J199" s="980"/>
      <c r="K199" s="980"/>
      <c r="L199" s="980"/>
      <c r="M199" s="41"/>
    </row>
    <row r="200" spans="1:13" ht="7.4" customHeight="1" x14ac:dyDescent="0.35">
      <c r="A200" s="855"/>
      <c r="B200" s="855"/>
      <c r="C200" s="855"/>
      <c r="D200" s="855"/>
      <c r="E200" s="855"/>
      <c r="F200" s="855"/>
      <c r="G200" s="855"/>
      <c r="H200" s="855"/>
      <c r="I200" s="855"/>
      <c r="J200" s="855"/>
      <c r="K200" s="855"/>
      <c r="L200" s="855"/>
      <c r="M200" s="855"/>
    </row>
    <row r="201" spans="1:13" ht="7.4" customHeight="1" x14ac:dyDescent="0.35">
      <c r="A201" s="856"/>
      <c r="B201" s="856"/>
      <c r="C201" s="856"/>
      <c r="D201" s="856"/>
      <c r="E201" s="856"/>
      <c r="F201" s="856"/>
      <c r="G201" s="856"/>
      <c r="H201" s="856"/>
      <c r="I201" s="856"/>
      <c r="J201" s="856"/>
      <c r="K201" s="856"/>
      <c r="L201" s="856"/>
      <c r="M201" s="856"/>
    </row>
    <row r="202" spans="1:13" ht="26.15" customHeight="1" x14ac:dyDescent="0.35">
      <c r="A202" s="625" t="s">
        <v>521</v>
      </c>
      <c r="B202" s="625"/>
      <c r="C202" s="625"/>
      <c r="D202" s="625"/>
      <c r="E202" s="625"/>
      <c r="F202" s="625"/>
      <c r="G202" s="625"/>
      <c r="H202" s="625"/>
      <c r="I202" s="625"/>
      <c r="J202" s="625"/>
      <c r="K202" s="625"/>
      <c r="L202" s="625"/>
      <c r="M202" s="625"/>
    </row>
    <row r="203" spans="1:13" ht="23.15" customHeight="1" x14ac:dyDescent="0.35">
      <c r="A203" s="30"/>
      <c r="B203" s="1045" t="s">
        <v>111</v>
      </c>
      <c r="C203" s="1045"/>
      <c r="D203" s="1045"/>
      <c r="E203" s="1045" t="s">
        <v>112</v>
      </c>
      <c r="F203" s="1045"/>
      <c r="G203" s="1045"/>
      <c r="H203" s="1045"/>
      <c r="I203" s="1045"/>
      <c r="J203" s="871" t="s">
        <v>848</v>
      </c>
      <c r="K203" s="888"/>
      <c r="L203" s="563" t="s">
        <v>73</v>
      </c>
      <c r="M203" s="563"/>
    </row>
    <row r="204" spans="1:13" ht="18.649999999999999" customHeight="1" x14ac:dyDescent="0.35">
      <c r="A204" s="261" cm="1">
        <f t="array" ref="A204:A208">ROW()-ROW(A204:A208)-1</f>
        <v>-1</v>
      </c>
      <c r="B204" s="848"/>
      <c r="C204" s="849"/>
      <c r="D204" s="850"/>
      <c r="E204" s="848"/>
      <c r="F204" s="849"/>
      <c r="G204" s="849"/>
      <c r="H204" s="849"/>
      <c r="I204" s="850"/>
      <c r="J204" s="1043"/>
      <c r="K204" s="1044"/>
      <c r="L204" s="848"/>
      <c r="M204" s="850"/>
    </row>
    <row r="205" spans="1:13" ht="18.649999999999999" customHeight="1" x14ac:dyDescent="0.35">
      <c r="A205" s="261">
        <v>-2</v>
      </c>
      <c r="B205" s="848"/>
      <c r="C205" s="849"/>
      <c r="D205" s="850"/>
      <c r="E205" s="848"/>
      <c r="F205" s="849"/>
      <c r="G205" s="849"/>
      <c r="H205" s="849"/>
      <c r="I205" s="850"/>
      <c r="J205" s="1043"/>
      <c r="K205" s="1044"/>
      <c r="L205" s="848"/>
      <c r="M205" s="850"/>
    </row>
    <row r="206" spans="1:13" ht="18.649999999999999" customHeight="1" x14ac:dyDescent="0.35">
      <c r="A206" s="261">
        <v>-3</v>
      </c>
      <c r="B206" s="848"/>
      <c r="C206" s="849"/>
      <c r="D206" s="850"/>
      <c r="E206" s="848"/>
      <c r="F206" s="849"/>
      <c r="G206" s="849"/>
      <c r="H206" s="849"/>
      <c r="I206" s="850"/>
      <c r="J206" s="1043"/>
      <c r="K206" s="1044"/>
      <c r="L206" s="848"/>
      <c r="M206" s="850"/>
    </row>
    <row r="207" spans="1:13" ht="18.649999999999999" customHeight="1" x14ac:dyDescent="0.35">
      <c r="A207" s="261">
        <v>-4</v>
      </c>
      <c r="B207" s="848"/>
      <c r="C207" s="849"/>
      <c r="D207" s="850"/>
      <c r="E207" s="848"/>
      <c r="F207" s="849"/>
      <c r="G207" s="849"/>
      <c r="H207" s="849"/>
      <c r="I207" s="850"/>
      <c r="J207" s="1043"/>
      <c r="K207" s="1044"/>
      <c r="L207" s="848"/>
      <c r="M207" s="850"/>
    </row>
    <row r="208" spans="1:13" ht="18.649999999999999" customHeight="1" x14ac:dyDescent="0.35">
      <c r="A208" s="261">
        <v>-5</v>
      </c>
      <c r="B208" s="848"/>
      <c r="C208" s="849"/>
      <c r="D208" s="850"/>
      <c r="E208" s="848"/>
      <c r="F208" s="849"/>
      <c r="G208" s="849"/>
      <c r="H208" s="849"/>
      <c r="I208" s="850"/>
      <c r="J208" s="1043"/>
      <c r="K208" s="1044"/>
      <c r="L208" s="848"/>
      <c r="M208" s="850"/>
    </row>
    <row r="209" spans="1:13" ht="7.4" customHeight="1" x14ac:dyDescent="0.35">
      <c r="A209" s="855"/>
      <c r="B209" s="855"/>
      <c r="C209" s="855"/>
      <c r="D209" s="855"/>
      <c r="E209" s="855"/>
      <c r="F209" s="855"/>
      <c r="G209" s="855"/>
      <c r="H209" s="855"/>
      <c r="I209" s="855"/>
      <c r="J209" s="855"/>
      <c r="K209" s="855"/>
      <c r="L209" s="855"/>
      <c r="M209" s="855"/>
    </row>
    <row r="210" spans="1:13" ht="5.15" customHeight="1" x14ac:dyDescent="0.35">
      <c r="A210" s="856"/>
      <c r="B210" s="856"/>
      <c r="C210" s="856"/>
      <c r="D210" s="856"/>
      <c r="E210" s="856"/>
      <c r="F210" s="856"/>
      <c r="G210" s="856"/>
      <c r="H210" s="856"/>
      <c r="I210" s="856"/>
      <c r="J210" s="856"/>
      <c r="K210" s="856"/>
      <c r="L210" s="856"/>
      <c r="M210" s="856"/>
    </row>
    <row r="211" spans="1:13" ht="26.15" customHeight="1" x14ac:dyDescent="0.35">
      <c r="A211" s="625" t="s">
        <v>522</v>
      </c>
      <c r="B211" s="625"/>
      <c r="C211" s="625"/>
      <c r="D211" s="625"/>
      <c r="E211" s="625"/>
      <c r="F211" s="625"/>
      <c r="G211" s="625"/>
      <c r="H211" s="625"/>
      <c r="I211" s="625"/>
      <c r="J211" s="625"/>
      <c r="K211" s="625"/>
      <c r="L211" s="625"/>
      <c r="M211" s="625"/>
    </row>
    <row r="212" spans="1:13" ht="26.15" customHeight="1" x14ac:dyDescent="0.35">
      <c r="A212" s="30"/>
      <c r="B212" s="964" t="s">
        <v>113</v>
      </c>
      <c r="C212" s="966"/>
      <c r="D212" s="964" t="s">
        <v>114</v>
      </c>
      <c r="E212" s="965"/>
      <c r="F212" s="965"/>
      <c r="G212" s="966"/>
      <c r="H212" s="178" t="s">
        <v>528</v>
      </c>
      <c r="I212" s="178" t="s">
        <v>842</v>
      </c>
      <c r="J212" s="964" t="s">
        <v>526</v>
      </c>
      <c r="K212" s="966"/>
      <c r="L212" s="284" t="s">
        <v>525</v>
      </c>
      <c r="M212" s="284" t="s">
        <v>527</v>
      </c>
    </row>
    <row r="213" spans="1:13" ht="18.649999999999999" customHeight="1" x14ac:dyDescent="0.35">
      <c r="A213" s="261" cm="1">
        <f t="array" ref="A213:A217">ROW()-ROW(A213:A217)-1</f>
        <v>-1</v>
      </c>
      <c r="B213" s="859"/>
      <c r="C213" s="861"/>
      <c r="D213" s="859"/>
      <c r="E213" s="860"/>
      <c r="F213" s="860"/>
      <c r="G213" s="861"/>
      <c r="H213" s="41"/>
      <c r="I213" s="286"/>
      <c r="J213" s="833"/>
      <c r="K213" s="834"/>
      <c r="L213" s="41"/>
      <c r="M213" s="41"/>
    </row>
    <row r="214" spans="1:13" ht="18.649999999999999" customHeight="1" x14ac:dyDescent="0.35">
      <c r="A214" s="261">
        <v>-2</v>
      </c>
      <c r="B214" s="859"/>
      <c r="C214" s="861"/>
      <c r="D214" s="859"/>
      <c r="E214" s="860"/>
      <c r="F214" s="860"/>
      <c r="G214" s="861"/>
      <c r="H214" s="41"/>
      <c r="I214" s="286"/>
      <c r="J214" s="833"/>
      <c r="K214" s="834"/>
      <c r="L214" s="41"/>
      <c r="M214" s="41"/>
    </row>
    <row r="215" spans="1:13" ht="18.649999999999999" customHeight="1" x14ac:dyDescent="0.35">
      <c r="A215" s="261">
        <v>-3</v>
      </c>
      <c r="B215" s="859"/>
      <c r="C215" s="861"/>
      <c r="D215" s="859"/>
      <c r="E215" s="860"/>
      <c r="F215" s="860"/>
      <c r="G215" s="861"/>
      <c r="H215" s="41"/>
      <c r="I215" s="286"/>
      <c r="J215" s="833"/>
      <c r="K215" s="834"/>
      <c r="L215" s="41"/>
      <c r="M215" s="41"/>
    </row>
    <row r="216" spans="1:13" ht="18.649999999999999" customHeight="1" x14ac:dyDescent="0.35">
      <c r="A216" s="261">
        <v>-4</v>
      </c>
      <c r="B216" s="859"/>
      <c r="C216" s="861"/>
      <c r="D216" s="859"/>
      <c r="E216" s="860"/>
      <c r="F216" s="860"/>
      <c r="G216" s="861"/>
      <c r="H216" s="41"/>
      <c r="I216" s="286"/>
      <c r="J216" s="833"/>
      <c r="K216" s="834"/>
      <c r="L216" s="41"/>
      <c r="M216" s="41"/>
    </row>
    <row r="217" spans="1:13" ht="18.649999999999999" customHeight="1" x14ac:dyDescent="0.35">
      <c r="A217" s="261">
        <v>-5</v>
      </c>
      <c r="B217" s="859"/>
      <c r="C217" s="861"/>
      <c r="D217" s="859"/>
      <c r="E217" s="860"/>
      <c r="F217" s="860"/>
      <c r="G217" s="861"/>
      <c r="H217" s="41"/>
      <c r="I217" s="286"/>
      <c r="J217" s="833"/>
      <c r="K217" s="834"/>
      <c r="L217" s="41"/>
      <c r="M217" s="41"/>
    </row>
    <row r="218" spans="1:13" ht="7.4" customHeight="1" x14ac:dyDescent="0.35">
      <c r="A218" s="855"/>
      <c r="B218" s="855"/>
      <c r="C218" s="855"/>
      <c r="D218" s="855"/>
      <c r="E218" s="855"/>
      <c r="F218" s="855"/>
      <c r="G218" s="855"/>
      <c r="H218" s="855"/>
      <c r="I218" s="855"/>
      <c r="J218" s="855"/>
      <c r="K218" s="855"/>
      <c r="L218" s="855"/>
      <c r="M218" s="855"/>
    </row>
    <row r="219" spans="1:13" ht="4.5" customHeight="1" x14ac:dyDescent="0.35">
      <c r="A219" s="856"/>
      <c r="B219" s="856"/>
      <c r="C219" s="856"/>
      <c r="D219" s="856"/>
      <c r="E219" s="856"/>
      <c r="F219" s="856"/>
      <c r="G219" s="856"/>
      <c r="H219" s="856"/>
      <c r="I219" s="856"/>
      <c r="J219" s="856"/>
      <c r="K219" s="856"/>
      <c r="L219" s="856"/>
      <c r="M219" s="856"/>
    </row>
    <row r="220" spans="1:13" ht="26.15" customHeight="1" x14ac:dyDescent="0.35">
      <c r="A220" s="625" t="s">
        <v>530</v>
      </c>
      <c r="B220" s="625"/>
      <c r="C220" s="625"/>
      <c r="D220" s="625"/>
      <c r="E220" s="625"/>
      <c r="F220" s="625"/>
      <c r="G220" s="625"/>
      <c r="H220" s="625"/>
      <c r="I220" s="625"/>
      <c r="J220" s="625"/>
      <c r="K220" s="625"/>
      <c r="L220" s="625"/>
      <c r="M220" s="625"/>
    </row>
    <row r="221" spans="1:13" ht="48.75" customHeight="1" x14ac:dyDescent="0.35">
      <c r="A221" s="278"/>
      <c r="B221" s="615" t="s">
        <v>130</v>
      </c>
      <c r="C221" s="629"/>
      <c r="D221" s="615" t="s">
        <v>115</v>
      </c>
      <c r="E221" s="616"/>
      <c r="F221" s="616"/>
      <c r="G221" s="615" t="s">
        <v>352</v>
      </c>
      <c r="H221" s="616"/>
      <c r="I221" s="615" t="s">
        <v>353</v>
      </c>
      <c r="J221" s="629"/>
      <c r="K221" s="114" t="s">
        <v>849</v>
      </c>
      <c r="L221" s="103" t="s">
        <v>536</v>
      </c>
      <c r="M221" s="178" t="s">
        <v>596</v>
      </c>
    </row>
    <row r="222" spans="1:13" ht="18.649999999999999" customHeight="1" x14ac:dyDescent="0.35">
      <c r="A222" s="261" cm="1">
        <f t="array" ref="A222:A226">ROW()-ROW(A222:A226)-1</f>
        <v>-1</v>
      </c>
      <c r="B222" s="833"/>
      <c r="C222" s="834"/>
      <c r="D222" s="947"/>
      <c r="E222" s="948"/>
      <c r="F222" s="949"/>
      <c r="G222" s="947"/>
      <c r="H222" s="949"/>
      <c r="I222" s="859"/>
      <c r="J222" s="861"/>
      <c r="K222" s="49"/>
      <c r="L222" s="49"/>
      <c r="M222" s="288"/>
    </row>
    <row r="223" spans="1:13" ht="18.649999999999999" customHeight="1" x14ac:dyDescent="0.35">
      <c r="A223" s="261">
        <v>-2</v>
      </c>
      <c r="B223" s="833"/>
      <c r="C223" s="834"/>
      <c r="D223" s="947"/>
      <c r="E223" s="948"/>
      <c r="F223" s="949"/>
      <c r="G223" s="947"/>
      <c r="H223" s="949"/>
      <c r="I223" s="859"/>
      <c r="J223" s="861"/>
      <c r="K223" s="49"/>
      <c r="L223" s="49"/>
      <c r="M223" s="288"/>
    </row>
    <row r="224" spans="1:13" ht="18.649999999999999" customHeight="1" x14ac:dyDescent="0.35">
      <c r="A224" s="261">
        <v>-3</v>
      </c>
      <c r="B224" s="833"/>
      <c r="C224" s="834"/>
      <c r="D224" s="947"/>
      <c r="E224" s="948"/>
      <c r="F224" s="949"/>
      <c r="G224" s="947"/>
      <c r="H224" s="949"/>
      <c r="I224" s="859"/>
      <c r="J224" s="861"/>
      <c r="K224" s="49"/>
      <c r="L224" s="49"/>
      <c r="M224" s="288"/>
    </row>
    <row r="225" spans="1:13" ht="18.649999999999999" customHeight="1" x14ac:dyDescent="0.35">
      <c r="A225" s="261">
        <v>-4</v>
      </c>
      <c r="B225" s="833"/>
      <c r="C225" s="834"/>
      <c r="D225" s="947"/>
      <c r="E225" s="948"/>
      <c r="F225" s="949"/>
      <c r="G225" s="947"/>
      <c r="H225" s="949"/>
      <c r="I225" s="859"/>
      <c r="J225" s="861"/>
      <c r="K225" s="49"/>
      <c r="L225" s="49"/>
      <c r="M225" s="288"/>
    </row>
    <row r="226" spans="1:13" ht="18.649999999999999" customHeight="1" x14ac:dyDescent="0.35">
      <c r="A226" s="261">
        <v>-5</v>
      </c>
      <c r="B226" s="833"/>
      <c r="C226" s="834"/>
      <c r="D226" s="947"/>
      <c r="E226" s="948"/>
      <c r="F226" s="949"/>
      <c r="G226" s="947"/>
      <c r="H226" s="949"/>
      <c r="I226" s="859"/>
      <c r="J226" s="861"/>
      <c r="K226" s="49"/>
      <c r="L226" s="49"/>
      <c r="M226" s="288"/>
    </row>
    <row r="227" spans="1:13" ht="7.4" customHeight="1" x14ac:dyDescent="0.35">
      <c r="A227" s="855"/>
      <c r="B227" s="855"/>
      <c r="C227" s="855"/>
      <c r="D227" s="855"/>
      <c r="E227" s="855"/>
      <c r="F227" s="855"/>
      <c r="G227" s="855"/>
      <c r="H227" s="855"/>
      <c r="I227" s="855"/>
      <c r="J227" s="855"/>
      <c r="K227" s="855"/>
      <c r="L227" s="855"/>
      <c r="M227" s="855"/>
    </row>
    <row r="228" spans="1:13" ht="2.15" customHeight="1" x14ac:dyDescent="0.35">
      <c r="A228" s="856"/>
      <c r="B228" s="856"/>
      <c r="C228" s="856"/>
      <c r="D228" s="856"/>
      <c r="E228" s="856"/>
      <c r="F228" s="856"/>
      <c r="G228" s="856"/>
      <c r="H228" s="856"/>
      <c r="I228" s="856"/>
      <c r="J228" s="856"/>
      <c r="K228" s="856"/>
      <c r="L228" s="856"/>
      <c r="M228" s="856"/>
    </row>
    <row r="229" spans="1:13" ht="26.15" customHeight="1" x14ac:dyDescent="0.35">
      <c r="A229" s="625" t="s">
        <v>205</v>
      </c>
      <c r="B229" s="625"/>
      <c r="C229" s="625"/>
      <c r="D229" s="625"/>
      <c r="E229" s="625"/>
      <c r="F229" s="625"/>
      <c r="G229" s="625"/>
      <c r="H229" s="625"/>
      <c r="I229" s="625"/>
      <c r="J229" s="625"/>
      <c r="K229" s="625"/>
      <c r="L229" s="625"/>
      <c r="M229" s="625"/>
    </row>
    <row r="230" spans="1:13" ht="27.65" customHeight="1" x14ac:dyDescent="0.35">
      <c r="A230" s="30"/>
      <c r="B230" s="611" t="s">
        <v>638</v>
      </c>
      <c r="C230" s="613"/>
      <c r="D230" s="611" t="s">
        <v>115</v>
      </c>
      <c r="E230" s="612"/>
      <c r="F230" s="612"/>
      <c r="G230" s="612"/>
      <c r="H230" s="613"/>
      <c r="I230" s="611" t="s">
        <v>301</v>
      </c>
      <c r="J230" s="613"/>
      <c r="K230" s="103" t="s">
        <v>302</v>
      </c>
      <c r="L230" s="611" t="s">
        <v>76</v>
      </c>
      <c r="M230" s="613"/>
    </row>
    <row r="231" spans="1:13" ht="18.649999999999999" customHeight="1" x14ac:dyDescent="0.35">
      <c r="A231" s="261" cm="1">
        <f t="array" ref="A231:A235">ROW()-ROW(A231:A235)-1</f>
        <v>-1</v>
      </c>
      <c r="B231" s="848"/>
      <c r="C231" s="850"/>
      <c r="D231" s="848"/>
      <c r="E231" s="849"/>
      <c r="F231" s="849"/>
      <c r="G231" s="849"/>
      <c r="H231" s="850"/>
      <c r="I231" s="848"/>
      <c r="J231" s="850"/>
      <c r="K231" s="41"/>
      <c r="L231" s="848"/>
      <c r="M231" s="850"/>
    </row>
    <row r="232" spans="1:13" ht="18.649999999999999" customHeight="1" x14ac:dyDescent="0.35">
      <c r="A232" s="261">
        <v>-2</v>
      </c>
      <c r="B232" s="848"/>
      <c r="C232" s="850"/>
      <c r="D232" s="848"/>
      <c r="E232" s="849"/>
      <c r="F232" s="849"/>
      <c r="G232" s="849"/>
      <c r="H232" s="850"/>
      <c r="I232" s="848"/>
      <c r="J232" s="850"/>
      <c r="K232" s="41"/>
      <c r="L232" s="848"/>
      <c r="M232" s="850"/>
    </row>
    <row r="233" spans="1:13" ht="18.649999999999999" customHeight="1" x14ac:dyDescent="0.35">
      <c r="A233" s="261">
        <v>-3</v>
      </c>
      <c r="B233" s="848"/>
      <c r="C233" s="850"/>
      <c r="D233" s="848"/>
      <c r="E233" s="849"/>
      <c r="F233" s="849"/>
      <c r="G233" s="849"/>
      <c r="H233" s="850"/>
      <c r="I233" s="848"/>
      <c r="J233" s="850"/>
      <c r="K233" s="41"/>
      <c r="L233" s="848"/>
      <c r="M233" s="850"/>
    </row>
    <row r="234" spans="1:13" ht="18.649999999999999" customHeight="1" x14ac:dyDescent="0.35">
      <c r="A234" s="261">
        <v>-4</v>
      </c>
      <c r="B234" s="848"/>
      <c r="C234" s="850"/>
      <c r="D234" s="848"/>
      <c r="E234" s="849"/>
      <c r="F234" s="849"/>
      <c r="G234" s="849"/>
      <c r="H234" s="850"/>
      <c r="I234" s="848"/>
      <c r="J234" s="850"/>
      <c r="K234" s="41"/>
      <c r="L234" s="848"/>
      <c r="M234" s="850"/>
    </row>
    <row r="235" spans="1:13" ht="18.649999999999999" customHeight="1" x14ac:dyDescent="0.35">
      <c r="A235" s="261">
        <v>-5</v>
      </c>
      <c r="B235" s="848"/>
      <c r="C235" s="850"/>
      <c r="D235" s="848"/>
      <c r="E235" s="849"/>
      <c r="F235" s="849"/>
      <c r="G235" s="849"/>
      <c r="H235" s="850"/>
      <c r="I235" s="848"/>
      <c r="J235" s="850"/>
      <c r="K235" s="41"/>
      <c r="L235" s="848"/>
      <c r="M235" s="850"/>
    </row>
    <row r="236" spans="1:13" ht="7.4" customHeight="1" x14ac:dyDescent="0.35">
      <c r="A236" s="855"/>
      <c r="B236" s="855"/>
      <c r="C236" s="855"/>
      <c r="D236" s="855"/>
      <c r="E236" s="855"/>
      <c r="F236" s="855"/>
      <c r="G236" s="855"/>
      <c r="H236" s="855"/>
      <c r="I236" s="855"/>
      <c r="J236" s="855"/>
      <c r="K236" s="855"/>
      <c r="L236" s="855"/>
      <c r="M236" s="855"/>
    </row>
    <row r="237" spans="1:13" ht="5.15" customHeight="1" x14ac:dyDescent="0.35">
      <c r="A237" s="856"/>
      <c r="B237" s="856"/>
      <c r="C237" s="856"/>
      <c r="D237" s="856"/>
      <c r="E237" s="856"/>
      <c r="F237" s="856"/>
      <c r="G237" s="856"/>
      <c r="H237" s="856"/>
      <c r="I237" s="856"/>
      <c r="J237" s="856"/>
      <c r="K237" s="856"/>
      <c r="L237" s="856"/>
      <c r="M237" s="856"/>
    </row>
    <row r="238" spans="1:13" ht="26.15" customHeight="1" x14ac:dyDescent="0.35">
      <c r="A238" s="625" t="s">
        <v>685</v>
      </c>
      <c r="B238" s="625"/>
      <c r="C238" s="625"/>
      <c r="D238" s="625"/>
      <c r="E238" s="625"/>
      <c r="F238" s="625"/>
      <c r="G238" s="625"/>
      <c r="H238" s="625"/>
      <c r="I238" s="625"/>
      <c r="J238" s="625"/>
      <c r="K238" s="625"/>
      <c r="L238" s="625"/>
      <c r="M238" s="625"/>
    </row>
    <row r="239" spans="1:13" ht="30" customHeight="1" x14ac:dyDescent="0.35">
      <c r="A239" s="30"/>
      <c r="B239" s="100" t="s">
        <v>638</v>
      </c>
      <c r="C239" s="114" t="s">
        <v>116</v>
      </c>
      <c r="D239" s="615" t="s">
        <v>198</v>
      </c>
      <c r="E239" s="629"/>
      <c r="F239" s="100" t="s">
        <v>117</v>
      </c>
      <c r="G239" s="611" t="s">
        <v>118</v>
      </c>
      <c r="H239" s="613"/>
      <c r="I239" s="615" t="s">
        <v>303</v>
      </c>
      <c r="J239" s="616"/>
      <c r="K239" s="629"/>
      <c r="L239" s="611" t="s">
        <v>119</v>
      </c>
      <c r="M239" s="613"/>
    </row>
    <row r="240" spans="1:13" ht="18.649999999999999" customHeight="1" x14ac:dyDescent="0.35">
      <c r="A240" s="261" cm="1">
        <f t="array" ref="A240:A244">ROW()-ROW(A240:A244)-1</f>
        <v>-1</v>
      </c>
      <c r="B240" s="41"/>
      <c r="C240" s="41"/>
      <c r="D240" s="848"/>
      <c r="E240" s="850"/>
      <c r="F240" s="41"/>
      <c r="G240" s="848"/>
      <c r="H240" s="850"/>
      <c r="I240" s="848"/>
      <c r="J240" s="849"/>
      <c r="K240" s="850"/>
      <c r="L240" s="848"/>
      <c r="M240" s="850"/>
    </row>
    <row r="241" spans="1:13" ht="18.649999999999999" customHeight="1" x14ac:dyDescent="0.35">
      <c r="A241" s="261">
        <v>-2</v>
      </c>
      <c r="B241" s="41"/>
      <c r="C241" s="41"/>
      <c r="D241" s="848"/>
      <c r="E241" s="850"/>
      <c r="F241" s="41"/>
      <c r="G241" s="848"/>
      <c r="H241" s="850"/>
      <c r="I241" s="848"/>
      <c r="J241" s="849"/>
      <c r="K241" s="850"/>
      <c r="L241" s="848"/>
      <c r="M241" s="850"/>
    </row>
    <row r="242" spans="1:13" ht="18.649999999999999" customHeight="1" x14ac:dyDescent="0.35">
      <c r="A242" s="261">
        <v>-3</v>
      </c>
      <c r="B242" s="41"/>
      <c r="C242" s="41"/>
      <c r="D242" s="848"/>
      <c r="E242" s="850"/>
      <c r="F242" s="41"/>
      <c r="G242" s="848"/>
      <c r="H242" s="850"/>
      <c r="I242" s="848"/>
      <c r="J242" s="849"/>
      <c r="K242" s="850"/>
      <c r="L242" s="848"/>
      <c r="M242" s="850"/>
    </row>
    <row r="243" spans="1:13" ht="18.649999999999999" customHeight="1" x14ac:dyDescent="0.35">
      <c r="A243" s="261">
        <v>-4</v>
      </c>
      <c r="B243" s="41"/>
      <c r="C243" s="41"/>
      <c r="D243" s="848"/>
      <c r="E243" s="850"/>
      <c r="F243" s="41"/>
      <c r="G243" s="848"/>
      <c r="H243" s="850"/>
      <c r="I243" s="848"/>
      <c r="J243" s="849"/>
      <c r="K243" s="850"/>
      <c r="L243" s="848"/>
      <c r="M243" s="850"/>
    </row>
    <row r="244" spans="1:13" ht="18.649999999999999" customHeight="1" x14ac:dyDescent="0.35">
      <c r="A244" s="261">
        <v>-5</v>
      </c>
      <c r="B244" s="41"/>
      <c r="C244" s="41"/>
      <c r="D244" s="848"/>
      <c r="E244" s="850"/>
      <c r="F244" s="41"/>
      <c r="G244" s="848"/>
      <c r="H244" s="850"/>
      <c r="I244" s="848"/>
      <c r="J244" s="849"/>
      <c r="K244" s="850"/>
      <c r="L244" s="848"/>
      <c r="M244" s="850"/>
    </row>
    <row r="245" spans="1:13" ht="7.4" customHeight="1" x14ac:dyDescent="0.35">
      <c r="A245" s="855"/>
      <c r="B245" s="855"/>
      <c r="C245" s="855"/>
      <c r="D245" s="855"/>
      <c r="E245" s="855"/>
      <c r="F245" s="855"/>
      <c r="G245" s="855"/>
      <c r="H245" s="855"/>
      <c r="I245" s="855"/>
      <c r="J245" s="855"/>
      <c r="K245" s="855"/>
      <c r="L245" s="855"/>
      <c r="M245" s="855"/>
    </row>
    <row r="246" spans="1:13" ht="5.5" customHeight="1" x14ac:dyDescent="0.35">
      <c r="A246" s="856"/>
      <c r="B246" s="856"/>
      <c r="C246" s="856"/>
      <c r="D246" s="856"/>
      <c r="E246" s="856"/>
      <c r="F246" s="856"/>
      <c r="G246" s="856"/>
      <c r="H246" s="856"/>
      <c r="I246" s="856"/>
      <c r="J246" s="856"/>
      <c r="K246" s="856"/>
      <c r="L246" s="856"/>
      <c r="M246" s="856"/>
    </row>
    <row r="247" spans="1:13" ht="26.15" customHeight="1" x14ac:dyDescent="0.35">
      <c r="A247" s="625" t="s">
        <v>509</v>
      </c>
      <c r="B247" s="625"/>
      <c r="C247" s="625"/>
      <c r="D247" s="625"/>
      <c r="E247" s="625"/>
      <c r="F247" s="625"/>
      <c r="G247" s="625"/>
      <c r="H247" s="625"/>
      <c r="I247" s="625"/>
      <c r="J247" s="625"/>
      <c r="K247" s="625"/>
      <c r="L247" s="625"/>
      <c r="M247" s="625"/>
    </row>
    <row r="248" spans="1:13" ht="27" customHeight="1" x14ac:dyDescent="0.35">
      <c r="A248" s="30"/>
      <c r="B248" s="611" t="s">
        <v>113</v>
      </c>
      <c r="C248" s="612"/>
      <c r="D248" s="613"/>
      <c r="E248" s="611" t="s">
        <v>120</v>
      </c>
      <c r="F248" s="612"/>
      <c r="G248" s="612"/>
      <c r="H248" s="613"/>
      <c r="I248" s="611" t="s">
        <v>78</v>
      </c>
      <c r="J248" s="612"/>
      <c r="K248" s="612"/>
      <c r="L248" s="612"/>
      <c r="M248" s="613"/>
    </row>
    <row r="249" spans="1:13" ht="18.649999999999999" customHeight="1" x14ac:dyDescent="0.35">
      <c r="A249" s="261" cm="1">
        <f t="array" ref="A249:A253">ROW()-ROW(A249:A253)-1</f>
        <v>-1</v>
      </c>
      <c r="B249" s="848"/>
      <c r="C249" s="849"/>
      <c r="D249" s="850"/>
      <c r="E249" s="848"/>
      <c r="F249" s="849"/>
      <c r="G249" s="849"/>
      <c r="H249" s="850"/>
      <c r="I249" s="848"/>
      <c r="J249" s="849"/>
      <c r="K249" s="849"/>
      <c r="L249" s="849"/>
      <c r="M249" s="850"/>
    </row>
    <row r="250" spans="1:13" ht="18.649999999999999" customHeight="1" x14ac:dyDescent="0.35">
      <c r="A250" s="261">
        <v>-2</v>
      </c>
      <c r="B250" s="848"/>
      <c r="C250" s="849"/>
      <c r="D250" s="850"/>
      <c r="E250" s="848"/>
      <c r="F250" s="849"/>
      <c r="G250" s="849"/>
      <c r="H250" s="850"/>
      <c r="I250" s="848"/>
      <c r="J250" s="849"/>
      <c r="K250" s="849"/>
      <c r="L250" s="849"/>
      <c r="M250" s="850"/>
    </row>
    <row r="251" spans="1:13" ht="18.649999999999999" customHeight="1" x14ac:dyDescent="0.35">
      <c r="A251" s="261">
        <v>-3</v>
      </c>
      <c r="B251" s="848"/>
      <c r="C251" s="849"/>
      <c r="D251" s="850"/>
      <c r="E251" s="848"/>
      <c r="F251" s="849"/>
      <c r="G251" s="849"/>
      <c r="H251" s="850"/>
      <c r="I251" s="848"/>
      <c r="J251" s="849"/>
      <c r="K251" s="849"/>
      <c r="L251" s="849"/>
      <c r="M251" s="850"/>
    </row>
    <row r="252" spans="1:13" ht="18.649999999999999" customHeight="1" x14ac:dyDescent="0.35">
      <c r="A252" s="261">
        <v>-4</v>
      </c>
      <c r="B252" s="848"/>
      <c r="C252" s="849"/>
      <c r="D252" s="850"/>
      <c r="E252" s="848"/>
      <c r="F252" s="849"/>
      <c r="G252" s="849"/>
      <c r="H252" s="850"/>
      <c r="I252" s="848"/>
      <c r="J252" s="849"/>
      <c r="K252" s="849"/>
      <c r="L252" s="849"/>
      <c r="M252" s="850"/>
    </row>
    <row r="253" spans="1:13" ht="18.649999999999999" customHeight="1" x14ac:dyDescent="0.35">
      <c r="A253" s="261">
        <v>-5</v>
      </c>
      <c r="B253" s="848"/>
      <c r="C253" s="849"/>
      <c r="D253" s="850"/>
      <c r="E253" s="848"/>
      <c r="F253" s="849"/>
      <c r="G253" s="849"/>
      <c r="H253" s="850"/>
      <c r="I253" s="848"/>
      <c r="J253" s="849"/>
      <c r="K253" s="849"/>
      <c r="L253" s="849"/>
      <c r="M253" s="850"/>
    </row>
    <row r="254" spans="1:13" ht="7.4" customHeight="1" x14ac:dyDescent="0.35">
      <c r="A254" s="855"/>
      <c r="B254" s="855"/>
      <c r="C254" s="855"/>
      <c r="D254" s="855"/>
      <c r="E254" s="855"/>
      <c r="F254" s="855"/>
      <c r="G254" s="855"/>
      <c r="H254" s="855"/>
      <c r="I254" s="855"/>
      <c r="J254" s="855"/>
      <c r="K254" s="855"/>
      <c r="L254" s="855"/>
      <c r="M254" s="855"/>
    </row>
    <row r="255" spans="1:13" ht="7.4" customHeight="1" x14ac:dyDescent="0.35">
      <c r="A255" s="856"/>
      <c r="B255" s="856"/>
      <c r="C255" s="856"/>
      <c r="D255" s="856"/>
      <c r="E255" s="856"/>
      <c r="F255" s="856"/>
      <c r="G255" s="856"/>
      <c r="H255" s="856"/>
      <c r="I255" s="856"/>
      <c r="J255" s="856"/>
      <c r="K255" s="856"/>
      <c r="L255" s="856"/>
      <c r="M255" s="856"/>
    </row>
    <row r="256" spans="1:13" ht="26.15" customHeight="1" x14ac:dyDescent="0.35">
      <c r="A256" s="625" t="s">
        <v>612</v>
      </c>
      <c r="B256" s="625"/>
      <c r="C256" s="625"/>
      <c r="D256" s="625"/>
      <c r="E256" s="625"/>
      <c r="F256" s="625"/>
      <c r="G256" s="625"/>
      <c r="H256" s="625"/>
      <c r="I256" s="625"/>
      <c r="J256" s="625"/>
      <c r="K256" s="625"/>
      <c r="L256" s="625"/>
      <c r="M256" s="625"/>
    </row>
    <row r="257" spans="1:13" ht="24" customHeight="1" x14ac:dyDescent="0.35">
      <c r="A257" s="39"/>
      <c r="B257" s="178" t="s">
        <v>850</v>
      </c>
      <c r="C257" s="615" t="s">
        <v>637</v>
      </c>
      <c r="D257" s="616"/>
      <c r="E257" s="616"/>
      <c r="F257" s="616"/>
      <c r="G257" s="629"/>
      <c r="H257" s="615" t="s">
        <v>354</v>
      </c>
      <c r="I257" s="629"/>
      <c r="J257" s="615" t="s">
        <v>517</v>
      </c>
      <c r="K257" s="616"/>
      <c r="L257" s="629"/>
      <c r="M257" s="114" t="s">
        <v>539</v>
      </c>
    </row>
    <row r="258" spans="1:13" ht="18.649999999999999" customHeight="1" x14ac:dyDescent="0.35">
      <c r="A258" s="261" cm="1">
        <f t="array" ref="A258:A262">ROW()-ROW(A258:A262)-1</f>
        <v>-1</v>
      </c>
      <c r="B258" s="48"/>
      <c r="C258" s="859"/>
      <c r="D258" s="860"/>
      <c r="E258" s="860"/>
      <c r="F258" s="860"/>
      <c r="G258" s="861"/>
      <c r="H258" s="1039"/>
      <c r="I258" s="1039"/>
      <c r="J258" s="875"/>
      <c r="K258" s="875"/>
      <c r="L258" s="875"/>
      <c r="M258" s="42"/>
    </row>
    <row r="259" spans="1:13" ht="18.649999999999999" customHeight="1" x14ac:dyDescent="0.35">
      <c r="A259" s="261">
        <v>-2</v>
      </c>
      <c r="B259" s="48"/>
      <c r="C259" s="859"/>
      <c r="D259" s="860"/>
      <c r="E259" s="860"/>
      <c r="F259" s="860"/>
      <c r="G259" s="861"/>
      <c r="H259" s="1039"/>
      <c r="I259" s="1039"/>
      <c r="J259" s="875"/>
      <c r="K259" s="875"/>
      <c r="L259" s="875"/>
      <c r="M259" s="42"/>
    </row>
    <row r="260" spans="1:13" ht="18.649999999999999" customHeight="1" x14ac:dyDescent="0.35">
      <c r="A260" s="261">
        <v>-3</v>
      </c>
      <c r="B260" s="48"/>
      <c r="C260" s="859"/>
      <c r="D260" s="860"/>
      <c r="E260" s="860"/>
      <c r="F260" s="860"/>
      <c r="G260" s="861"/>
      <c r="H260" s="1039"/>
      <c r="I260" s="1039"/>
      <c r="J260" s="875"/>
      <c r="K260" s="875"/>
      <c r="L260" s="875"/>
      <c r="M260" s="42"/>
    </row>
    <row r="261" spans="1:13" ht="18.649999999999999" customHeight="1" x14ac:dyDescent="0.35">
      <c r="A261" s="261">
        <v>-4</v>
      </c>
      <c r="B261" s="48"/>
      <c r="C261" s="859"/>
      <c r="D261" s="860"/>
      <c r="E261" s="860"/>
      <c r="F261" s="860"/>
      <c r="G261" s="861"/>
      <c r="H261" s="1039"/>
      <c r="I261" s="1039"/>
      <c r="J261" s="875"/>
      <c r="K261" s="875"/>
      <c r="L261" s="875"/>
      <c r="M261" s="42"/>
    </row>
    <row r="262" spans="1:13" ht="18.649999999999999" customHeight="1" x14ac:dyDescent="0.35">
      <c r="A262" s="261">
        <v>-5</v>
      </c>
      <c r="B262" s="48"/>
      <c r="C262" s="859"/>
      <c r="D262" s="860"/>
      <c r="E262" s="860"/>
      <c r="F262" s="860"/>
      <c r="G262" s="861"/>
      <c r="H262" s="1039"/>
      <c r="I262" s="1039"/>
      <c r="J262" s="875"/>
      <c r="K262" s="875"/>
      <c r="L262" s="875"/>
      <c r="M262" s="42"/>
    </row>
    <row r="264" spans="1:13" x14ac:dyDescent="0.35">
      <c r="A264" s="1" t="s">
        <v>865</v>
      </c>
    </row>
    <row r="265" spans="1:13" x14ac:dyDescent="0.35">
      <c r="A265" s="1"/>
    </row>
    <row r="266" spans="1:13" ht="15" thickBot="1" x14ac:dyDescent="0.4">
      <c r="A266" s="196" t="s">
        <v>876</v>
      </c>
    </row>
    <row r="267" spans="1:13" x14ac:dyDescent="0.35">
      <c r="A267" s="553" t="s">
        <v>875</v>
      </c>
      <c r="B267" s="554"/>
      <c r="C267" s="554"/>
      <c r="D267" s="554"/>
      <c r="E267" s="554"/>
      <c r="F267" s="554"/>
      <c r="G267" s="555"/>
      <c r="H267" s="565"/>
      <c r="I267" s="920"/>
      <c r="J267" s="920"/>
      <c r="K267" s="566"/>
    </row>
    <row r="268" spans="1:13" x14ac:dyDescent="0.35">
      <c r="A268" s="556" t="s">
        <v>864</v>
      </c>
      <c r="B268" s="557"/>
      <c r="C268" s="557"/>
      <c r="D268" s="557"/>
      <c r="E268" s="557"/>
      <c r="F268" s="557"/>
      <c r="G268" s="558"/>
      <c r="H268" s="567"/>
      <c r="I268" s="923"/>
      <c r="J268" s="923"/>
      <c r="K268" s="568"/>
    </row>
    <row r="269" spans="1:13" ht="14.5" customHeight="1" x14ac:dyDescent="0.35">
      <c r="A269" s="556" t="s">
        <v>877</v>
      </c>
      <c r="B269" s="557"/>
      <c r="C269" s="557"/>
      <c r="D269" s="557"/>
      <c r="E269" s="557"/>
      <c r="F269" s="557"/>
      <c r="G269" s="558"/>
      <c r="H269" s="567"/>
      <c r="I269" s="923"/>
      <c r="J269" s="923"/>
      <c r="K269" s="568"/>
    </row>
    <row r="270" spans="1:13" x14ac:dyDescent="0.35">
      <c r="A270" s="556" t="s">
        <v>887</v>
      </c>
      <c r="B270" s="557"/>
      <c r="C270" s="557"/>
      <c r="D270" s="557"/>
      <c r="E270" s="557"/>
      <c r="F270" s="557"/>
      <c r="G270" s="558"/>
      <c r="H270" s="587"/>
      <c r="I270" s="921"/>
      <c r="J270" s="921"/>
      <c r="K270" s="588"/>
    </row>
    <row r="271" spans="1:13" ht="37.5" customHeight="1" x14ac:dyDescent="0.35">
      <c r="A271" s="580" t="s">
        <v>870</v>
      </c>
      <c r="B271" s="581"/>
      <c r="C271" s="581"/>
      <c r="D271" s="581"/>
      <c r="E271" s="581"/>
      <c r="F271" s="581"/>
      <c r="G271" s="582"/>
      <c r="H271" s="589"/>
      <c r="I271" s="922"/>
      <c r="J271" s="922"/>
      <c r="K271" s="590"/>
    </row>
    <row r="272" spans="1:13" x14ac:dyDescent="0.35">
      <c r="A272" s="338"/>
      <c r="B272" s="338"/>
      <c r="C272" s="338"/>
      <c r="D272" s="339"/>
    </row>
    <row r="273" spans="1:11" ht="15" thickBot="1" x14ac:dyDescent="0.4">
      <c r="A273" s="196" t="s">
        <v>878</v>
      </c>
    </row>
    <row r="274" spans="1:11" x14ac:dyDescent="0.35">
      <c r="A274" s="553" t="s">
        <v>875</v>
      </c>
      <c r="B274" s="554"/>
      <c r="C274" s="554"/>
      <c r="D274" s="554"/>
      <c r="E274" s="554"/>
      <c r="F274" s="554"/>
      <c r="G274" s="555"/>
      <c r="H274" s="565"/>
      <c r="I274" s="920"/>
      <c r="J274" s="920"/>
      <c r="K274" s="566"/>
    </row>
    <row r="275" spans="1:11" x14ac:dyDescent="0.35">
      <c r="A275" s="556" t="s">
        <v>874</v>
      </c>
      <c r="B275" s="557"/>
      <c r="C275" s="557"/>
      <c r="D275" s="557"/>
      <c r="E275" s="557"/>
      <c r="F275" s="557"/>
      <c r="G275" s="558"/>
      <c r="H275" s="567"/>
      <c r="I275" s="923"/>
      <c r="J275" s="923"/>
      <c r="K275" s="568"/>
    </row>
    <row r="276" spans="1:11" x14ac:dyDescent="0.35">
      <c r="A276" s="556" t="s">
        <v>887</v>
      </c>
      <c r="B276" s="557"/>
      <c r="C276" s="557"/>
      <c r="D276" s="557"/>
      <c r="E276" s="557"/>
      <c r="F276" s="557"/>
      <c r="G276" s="558"/>
      <c r="H276" s="567"/>
      <c r="I276" s="923"/>
      <c r="J276" s="923"/>
      <c r="K276" s="568"/>
    </row>
    <row r="277" spans="1:11" ht="37.5" customHeight="1" x14ac:dyDescent="0.35">
      <c r="A277" s="580" t="s">
        <v>870</v>
      </c>
      <c r="B277" s="581"/>
      <c r="C277" s="581"/>
      <c r="D277" s="581"/>
      <c r="E277" s="581"/>
      <c r="F277" s="581"/>
      <c r="G277" s="582"/>
      <c r="H277" s="589"/>
      <c r="I277" s="922"/>
      <c r="J277" s="922"/>
      <c r="K277" s="590"/>
    </row>
  </sheetData>
  <sheetProtection password="E9A8" sheet="1" formatColumns="0" formatRows="0" insertRows="0" selectLockedCells="1"/>
  <mergeCells count="680">
    <mergeCell ref="A1:M1"/>
    <mergeCell ref="A2:F2"/>
    <mergeCell ref="G2:M2"/>
    <mergeCell ref="A3:M3"/>
    <mergeCell ref="A4:M4"/>
    <mergeCell ref="A5:G5"/>
    <mergeCell ref="H5:J5"/>
    <mergeCell ref="K5:L5"/>
    <mergeCell ref="M5:M6"/>
    <mergeCell ref="A6:G6"/>
    <mergeCell ref="H6:J6"/>
    <mergeCell ref="K6:L6"/>
    <mergeCell ref="A7:G7"/>
    <mergeCell ref="H7:J7"/>
    <mergeCell ref="K7:L7"/>
    <mergeCell ref="M7:M8"/>
    <mergeCell ref="A8:G8"/>
    <mergeCell ref="H8:J8"/>
    <mergeCell ref="K8:L8"/>
    <mergeCell ref="B12:C12"/>
    <mergeCell ref="E12:G12"/>
    <mergeCell ref="H12:K12"/>
    <mergeCell ref="L12:M12"/>
    <mergeCell ref="B13:C13"/>
    <mergeCell ref="E13:G13"/>
    <mergeCell ref="H13:K13"/>
    <mergeCell ref="L13:M13"/>
    <mergeCell ref="A9:I9"/>
    <mergeCell ref="J9:L9"/>
    <mergeCell ref="A10:M10"/>
    <mergeCell ref="B11:C11"/>
    <mergeCell ref="E11:G11"/>
    <mergeCell ref="H11:K11"/>
    <mergeCell ref="L11:M11"/>
    <mergeCell ref="B16:C16"/>
    <mergeCell ref="E16:G16"/>
    <mergeCell ref="H16:K16"/>
    <mergeCell ref="L16:M16"/>
    <mergeCell ref="A17:M17"/>
    <mergeCell ref="A18:M18"/>
    <mergeCell ref="B14:C14"/>
    <mergeCell ref="E14:G14"/>
    <mergeCell ref="H14:K14"/>
    <mergeCell ref="L14:M14"/>
    <mergeCell ref="B15:C15"/>
    <mergeCell ref="E15:G15"/>
    <mergeCell ref="H15:K15"/>
    <mergeCell ref="L15:M15"/>
    <mergeCell ref="B22:C22"/>
    <mergeCell ref="D22:G22"/>
    <mergeCell ref="H22:K22"/>
    <mergeCell ref="L22:M22"/>
    <mergeCell ref="B23:C23"/>
    <mergeCell ref="D23:G23"/>
    <mergeCell ref="H23:K23"/>
    <mergeCell ref="L23:M23"/>
    <mergeCell ref="A19:M19"/>
    <mergeCell ref="B20:C20"/>
    <mergeCell ref="D20:G20"/>
    <mergeCell ref="H20:K20"/>
    <mergeCell ref="L20:M20"/>
    <mergeCell ref="B21:C21"/>
    <mergeCell ref="D21:G21"/>
    <mergeCell ref="H21:K21"/>
    <mergeCell ref="L21:M21"/>
    <mergeCell ref="A26:M26"/>
    <mergeCell ref="A27:M27"/>
    <mergeCell ref="A28:M28"/>
    <mergeCell ref="B29:C29"/>
    <mergeCell ref="D29:F29"/>
    <mergeCell ref="G29:J29"/>
    <mergeCell ref="K29:M29"/>
    <mergeCell ref="B24:C24"/>
    <mergeCell ref="D24:G24"/>
    <mergeCell ref="H24:K24"/>
    <mergeCell ref="L24:M24"/>
    <mergeCell ref="B25:C25"/>
    <mergeCell ref="D25:G25"/>
    <mergeCell ref="H25:K25"/>
    <mergeCell ref="L25:M25"/>
    <mergeCell ref="B30:C30"/>
    <mergeCell ref="D30:F30"/>
    <mergeCell ref="G30:J30"/>
    <mergeCell ref="K30:M34"/>
    <mergeCell ref="B31:C31"/>
    <mergeCell ref="D31:F31"/>
    <mergeCell ref="G31:J31"/>
    <mergeCell ref="B32:C32"/>
    <mergeCell ref="D32:F32"/>
    <mergeCell ref="G32:J32"/>
    <mergeCell ref="A35:M35"/>
    <mergeCell ref="A36:M36"/>
    <mergeCell ref="A37:M37"/>
    <mergeCell ref="D38:F38"/>
    <mergeCell ref="I38:K38"/>
    <mergeCell ref="L38:M38"/>
    <mergeCell ref="B33:C33"/>
    <mergeCell ref="D33:F33"/>
    <mergeCell ref="G33:J33"/>
    <mergeCell ref="B34:C34"/>
    <mergeCell ref="D34:F34"/>
    <mergeCell ref="G34:J34"/>
    <mergeCell ref="D41:F41"/>
    <mergeCell ref="I41:K41"/>
    <mergeCell ref="L41:M41"/>
    <mergeCell ref="D42:F42"/>
    <mergeCell ref="I42:K42"/>
    <mergeCell ref="L42:M42"/>
    <mergeCell ref="D39:F39"/>
    <mergeCell ref="I39:K39"/>
    <mergeCell ref="L39:M39"/>
    <mergeCell ref="D40:F40"/>
    <mergeCell ref="I40:K40"/>
    <mergeCell ref="L40:M40"/>
    <mergeCell ref="A47:A48"/>
    <mergeCell ref="B47:E48"/>
    <mergeCell ref="F47:J47"/>
    <mergeCell ref="K47:M47"/>
    <mergeCell ref="F48:H48"/>
    <mergeCell ref="I48:J48"/>
    <mergeCell ref="K48:L48"/>
    <mergeCell ref="D43:F43"/>
    <mergeCell ref="I43:K43"/>
    <mergeCell ref="L43:M43"/>
    <mergeCell ref="A44:M44"/>
    <mergeCell ref="A45:M45"/>
    <mergeCell ref="A46:M46"/>
    <mergeCell ref="B51:E51"/>
    <mergeCell ref="F51:H51"/>
    <mergeCell ref="I51:J51"/>
    <mergeCell ref="K51:L51"/>
    <mergeCell ref="B52:E52"/>
    <mergeCell ref="F52:H52"/>
    <mergeCell ref="I52:J52"/>
    <mergeCell ref="K52:L52"/>
    <mergeCell ref="B49:E49"/>
    <mergeCell ref="F49:H49"/>
    <mergeCell ref="I49:J49"/>
    <mergeCell ref="K49:L49"/>
    <mergeCell ref="B50:E50"/>
    <mergeCell ref="F50:H50"/>
    <mergeCell ref="I50:J50"/>
    <mergeCell ref="K50:L50"/>
    <mergeCell ref="A57:D57"/>
    <mergeCell ref="E57:K57"/>
    <mergeCell ref="L57:M57"/>
    <mergeCell ref="B58:D58"/>
    <mergeCell ref="E58:K58"/>
    <mergeCell ref="L58:M58"/>
    <mergeCell ref="B53:E53"/>
    <mergeCell ref="F53:H53"/>
    <mergeCell ref="I53:J53"/>
    <mergeCell ref="K53:L53"/>
    <mergeCell ref="A54:M54"/>
    <mergeCell ref="A56:M56"/>
    <mergeCell ref="B61:D61"/>
    <mergeCell ref="E61:K61"/>
    <mergeCell ref="L61:M61"/>
    <mergeCell ref="B62:D62"/>
    <mergeCell ref="E62:K62"/>
    <mergeCell ref="L62:M62"/>
    <mergeCell ref="B59:D59"/>
    <mergeCell ref="E59:K59"/>
    <mergeCell ref="L59:M59"/>
    <mergeCell ref="B60:D60"/>
    <mergeCell ref="E60:K60"/>
    <mergeCell ref="L60:M60"/>
    <mergeCell ref="B67:C67"/>
    <mergeCell ref="D67:F67"/>
    <mergeCell ref="G67:J67"/>
    <mergeCell ref="K67:M67"/>
    <mergeCell ref="B68:C68"/>
    <mergeCell ref="D68:F68"/>
    <mergeCell ref="G68:J68"/>
    <mergeCell ref="K68:M68"/>
    <mergeCell ref="A63:M63"/>
    <mergeCell ref="A64:M64"/>
    <mergeCell ref="A65:M65"/>
    <mergeCell ref="B66:C66"/>
    <mergeCell ref="D66:F66"/>
    <mergeCell ref="G66:J66"/>
    <mergeCell ref="K66:M66"/>
    <mergeCell ref="B71:C71"/>
    <mergeCell ref="D71:F71"/>
    <mergeCell ref="G71:J71"/>
    <mergeCell ref="K71:M71"/>
    <mergeCell ref="A72:M72"/>
    <mergeCell ref="A73:M73"/>
    <mergeCell ref="B69:C69"/>
    <mergeCell ref="D69:F69"/>
    <mergeCell ref="G69:J69"/>
    <mergeCell ref="K69:M69"/>
    <mergeCell ref="B70:C70"/>
    <mergeCell ref="D70:F70"/>
    <mergeCell ref="G70:J70"/>
    <mergeCell ref="K70:M70"/>
    <mergeCell ref="B77:C77"/>
    <mergeCell ref="D77:E77"/>
    <mergeCell ref="G77:H77"/>
    <mergeCell ref="I77:J77"/>
    <mergeCell ref="B78:C78"/>
    <mergeCell ref="D78:E78"/>
    <mergeCell ref="G78:H78"/>
    <mergeCell ref="I78:J78"/>
    <mergeCell ref="A74:M74"/>
    <mergeCell ref="A75:A76"/>
    <mergeCell ref="B75:C76"/>
    <mergeCell ref="D75:F75"/>
    <mergeCell ref="G75:H76"/>
    <mergeCell ref="I75:J76"/>
    <mergeCell ref="K75:L75"/>
    <mergeCell ref="M75:M76"/>
    <mergeCell ref="D76:E76"/>
    <mergeCell ref="B81:C81"/>
    <mergeCell ref="D81:E81"/>
    <mergeCell ref="G81:H81"/>
    <mergeCell ref="I81:J81"/>
    <mergeCell ref="A82:M82"/>
    <mergeCell ref="A83:M83"/>
    <mergeCell ref="B79:C79"/>
    <mergeCell ref="D79:E79"/>
    <mergeCell ref="G79:H79"/>
    <mergeCell ref="I79:J79"/>
    <mergeCell ref="B80:C80"/>
    <mergeCell ref="D80:E80"/>
    <mergeCell ref="G80:H80"/>
    <mergeCell ref="I80:J80"/>
    <mergeCell ref="B87:C87"/>
    <mergeCell ref="D87:E87"/>
    <mergeCell ref="G87:H87"/>
    <mergeCell ref="I87:J87"/>
    <mergeCell ref="B88:C88"/>
    <mergeCell ref="D88:E88"/>
    <mergeCell ref="G88:H88"/>
    <mergeCell ref="I88:J88"/>
    <mergeCell ref="A84:M84"/>
    <mergeCell ref="B85:C85"/>
    <mergeCell ref="D85:E85"/>
    <mergeCell ref="G85:H85"/>
    <mergeCell ref="I85:J85"/>
    <mergeCell ref="B86:C86"/>
    <mergeCell ref="D86:E86"/>
    <mergeCell ref="G86:H86"/>
    <mergeCell ref="I86:J86"/>
    <mergeCell ref="A91:M91"/>
    <mergeCell ref="A92:M92"/>
    <mergeCell ref="A93:M93"/>
    <mergeCell ref="B94:C94"/>
    <mergeCell ref="D94:E94"/>
    <mergeCell ref="G94:H94"/>
    <mergeCell ref="I94:J94"/>
    <mergeCell ref="B89:C89"/>
    <mergeCell ref="D89:E89"/>
    <mergeCell ref="G89:H89"/>
    <mergeCell ref="I89:J89"/>
    <mergeCell ref="B90:C90"/>
    <mergeCell ref="D90:E90"/>
    <mergeCell ref="G90:H90"/>
    <mergeCell ref="I90:J90"/>
    <mergeCell ref="B97:C97"/>
    <mergeCell ref="D97:E97"/>
    <mergeCell ref="G97:H97"/>
    <mergeCell ref="I97:J97"/>
    <mergeCell ref="B98:C98"/>
    <mergeCell ref="D98:E98"/>
    <mergeCell ref="G98:H98"/>
    <mergeCell ref="I98:J98"/>
    <mergeCell ref="B95:C95"/>
    <mergeCell ref="D95:E95"/>
    <mergeCell ref="G95:H95"/>
    <mergeCell ref="I95:J95"/>
    <mergeCell ref="B96:C96"/>
    <mergeCell ref="D96:E96"/>
    <mergeCell ref="G96:H96"/>
    <mergeCell ref="I96:J96"/>
    <mergeCell ref="D104:E104"/>
    <mergeCell ref="D105:E105"/>
    <mergeCell ref="D106:E106"/>
    <mergeCell ref="D107:E107"/>
    <mergeCell ref="D108:E108"/>
    <mergeCell ref="A111:M111"/>
    <mergeCell ref="B99:C99"/>
    <mergeCell ref="D99:E99"/>
    <mergeCell ref="G99:H99"/>
    <mergeCell ref="I99:J99"/>
    <mergeCell ref="A102:M102"/>
    <mergeCell ref="D103:E103"/>
    <mergeCell ref="B123:C123"/>
    <mergeCell ref="D123:K123"/>
    <mergeCell ref="B124:C124"/>
    <mergeCell ref="D124:K124"/>
    <mergeCell ref="B125:C125"/>
    <mergeCell ref="D125:K125"/>
    <mergeCell ref="A118:M118"/>
    <mergeCell ref="A119:M119"/>
    <mergeCell ref="A120:M120"/>
    <mergeCell ref="B121:C121"/>
    <mergeCell ref="D121:K121"/>
    <mergeCell ref="B122:C122"/>
    <mergeCell ref="D122:K122"/>
    <mergeCell ref="B131:C131"/>
    <mergeCell ref="D131:F131"/>
    <mergeCell ref="G131:I131"/>
    <mergeCell ref="J131:M131"/>
    <mergeCell ref="B132:C132"/>
    <mergeCell ref="D132:F132"/>
    <mergeCell ref="G132:I132"/>
    <mergeCell ref="J132:M132"/>
    <mergeCell ref="B126:C126"/>
    <mergeCell ref="D126:K126"/>
    <mergeCell ref="A127:M127"/>
    <mergeCell ref="A128:M128"/>
    <mergeCell ref="A129:M129"/>
    <mergeCell ref="B130:C130"/>
    <mergeCell ref="D130:F130"/>
    <mergeCell ref="G130:I130"/>
    <mergeCell ref="J130:M130"/>
    <mergeCell ref="B135:C135"/>
    <mergeCell ref="D135:F135"/>
    <mergeCell ref="G135:I135"/>
    <mergeCell ref="J135:M135"/>
    <mergeCell ref="A136:M136"/>
    <mergeCell ref="A137:M137"/>
    <mergeCell ref="B133:C133"/>
    <mergeCell ref="D133:F133"/>
    <mergeCell ref="G133:I133"/>
    <mergeCell ref="J133:M133"/>
    <mergeCell ref="B134:C134"/>
    <mergeCell ref="D134:F134"/>
    <mergeCell ref="G134:I134"/>
    <mergeCell ref="J134:M134"/>
    <mergeCell ref="C142:E142"/>
    <mergeCell ref="K142:L142"/>
    <mergeCell ref="C143:E143"/>
    <mergeCell ref="K143:L143"/>
    <mergeCell ref="C144:E144"/>
    <mergeCell ref="K144:L144"/>
    <mergeCell ref="A138:M138"/>
    <mergeCell ref="C139:E139"/>
    <mergeCell ref="K139:L139"/>
    <mergeCell ref="C140:E140"/>
    <mergeCell ref="K140:L140"/>
    <mergeCell ref="C141:E141"/>
    <mergeCell ref="K141:L141"/>
    <mergeCell ref="B149:E149"/>
    <mergeCell ref="G149:J149"/>
    <mergeCell ref="K149:M149"/>
    <mergeCell ref="B150:E150"/>
    <mergeCell ref="G150:J150"/>
    <mergeCell ref="K150:M150"/>
    <mergeCell ref="A145:M145"/>
    <mergeCell ref="A146:M146"/>
    <mergeCell ref="A147:M147"/>
    <mergeCell ref="B148:E148"/>
    <mergeCell ref="G148:J148"/>
    <mergeCell ref="K148:M148"/>
    <mergeCell ref="B153:E153"/>
    <mergeCell ref="G153:J153"/>
    <mergeCell ref="K153:M153"/>
    <mergeCell ref="A154:M154"/>
    <mergeCell ref="A155:M155"/>
    <mergeCell ref="A156:M156"/>
    <mergeCell ref="B151:E151"/>
    <mergeCell ref="G151:J151"/>
    <mergeCell ref="K151:M151"/>
    <mergeCell ref="B152:E152"/>
    <mergeCell ref="G152:J152"/>
    <mergeCell ref="K152:M152"/>
    <mergeCell ref="M157:M158"/>
    <mergeCell ref="D158:E158"/>
    <mergeCell ref="F158:G158"/>
    <mergeCell ref="B159:C159"/>
    <mergeCell ref="D159:E159"/>
    <mergeCell ref="F159:G159"/>
    <mergeCell ref="H159:I159"/>
    <mergeCell ref="A157:A158"/>
    <mergeCell ref="B157:C158"/>
    <mergeCell ref="D157:G157"/>
    <mergeCell ref="H157:I158"/>
    <mergeCell ref="J157:J158"/>
    <mergeCell ref="K157:L157"/>
    <mergeCell ref="B162:C162"/>
    <mergeCell ref="D162:E162"/>
    <mergeCell ref="F162:G162"/>
    <mergeCell ref="H162:I162"/>
    <mergeCell ref="B163:C163"/>
    <mergeCell ref="D163:E163"/>
    <mergeCell ref="F163:G163"/>
    <mergeCell ref="H163:I163"/>
    <mergeCell ref="B160:C160"/>
    <mergeCell ref="D160:E160"/>
    <mergeCell ref="F160:G160"/>
    <mergeCell ref="H160:I160"/>
    <mergeCell ref="B161:C161"/>
    <mergeCell ref="D161:E161"/>
    <mergeCell ref="F161:G161"/>
    <mergeCell ref="H161:I161"/>
    <mergeCell ref="C168:F168"/>
    <mergeCell ref="H168:K168"/>
    <mergeCell ref="L168:M168"/>
    <mergeCell ref="C169:F169"/>
    <mergeCell ref="H169:K169"/>
    <mergeCell ref="L169:M169"/>
    <mergeCell ref="A164:M164"/>
    <mergeCell ref="A165:M165"/>
    <mergeCell ref="A166:M166"/>
    <mergeCell ref="C167:F167"/>
    <mergeCell ref="H167:K167"/>
    <mergeCell ref="L167:M167"/>
    <mergeCell ref="C172:F172"/>
    <mergeCell ref="H172:K172"/>
    <mergeCell ref="L172:M172"/>
    <mergeCell ref="A173:M173"/>
    <mergeCell ref="A174:M174"/>
    <mergeCell ref="A175:M175"/>
    <mergeCell ref="C170:F170"/>
    <mergeCell ref="H170:K170"/>
    <mergeCell ref="L170:M170"/>
    <mergeCell ref="C171:F171"/>
    <mergeCell ref="H171:K171"/>
    <mergeCell ref="L171:M171"/>
    <mergeCell ref="B178:E178"/>
    <mergeCell ref="F178:G178"/>
    <mergeCell ref="I178:J178"/>
    <mergeCell ref="L178:M178"/>
    <mergeCell ref="B179:E179"/>
    <mergeCell ref="F179:G179"/>
    <mergeCell ref="I179:J179"/>
    <mergeCell ref="L179:M179"/>
    <mergeCell ref="B176:E176"/>
    <mergeCell ref="F176:G176"/>
    <mergeCell ref="I176:J176"/>
    <mergeCell ref="L176:M176"/>
    <mergeCell ref="B177:E177"/>
    <mergeCell ref="F177:G177"/>
    <mergeCell ref="I177:J177"/>
    <mergeCell ref="L177:M177"/>
    <mergeCell ref="A182:M182"/>
    <mergeCell ref="A183:M183"/>
    <mergeCell ref="A184:M184"/>
    <mergeCell ref="B185:E185"/>
    <mergeCell ref="F185:H185"/>
    <mergeCell ref="I185:J185"/>
    <mergeCell ref="L185:M185"/>
    <mergeCell ref="B180:E180"/>
    <mergeCell ref="F180:G180"/>
    <mergeCell ref="I180:J180"/>
    <mergeCell ref="L180:M180"/>
    <mergeCell ref="B181:E181"/>
    <mergeCell ref="F181:G181"/>
    <mergeCell ref="I181:J181"/>
    <mergeCell ref="L181:M181"/>
    <mergeCell ref="B188:E188"/>
    <mergeCell ref="F188:H188"/>
    <mergeCell ref="I188:J188"/>
    <mergeCell ref="L188:M188"/>
    <mergeCell ref="B189:E189"/>
    <mergeCell ref="F189:H189"/>
    <mergeCell ref="I189:J189"/>
    <mergeCell ref="L189:M189"/>
    <mergeCell ref="B186:E186"/>
    <mergeCell ref="F186:H186"/>
    <mergeCell ref="I186:J186"/>
    <mergeCell ref="L186:M186"/>
    <mergeCell ref="B187:E187"/>
    <mergeCell ref="F187:H187"/>
    <mergeCell ref="I187:J187"/>
    <mergeCell ref="L187:M187"/>
    <mergeCell ref="B195:E195"/>
    <mergeCell ref="F195:G195"/>
    <mergeCell ref="H195:L195"/>
    <mergeCell ref="B196:E196"/>
    <mergeCell ref="F196:G196"/>
    <mergeCell ref="H196:L196"/>
    <mergeCell ref="B190:E190"/>
    <mergeCell ref="F190:H190"/>
    <mergeCell ref="I190:J190"/>
    <mergeCell ref="L190:M190"/>
    <mergeCell ref="A193:M193"/>
    <mergeCell ref="B194:E194"/>
    <mergeCell ref="F194:G194"/>
    <mergeCell ref="H194:L194"/>
    <mergeCell ref="B199:E199"/>
    <mergeCell ref="F199:G199"/>
    <mergeCell ref="H199:L199"/>
    <mergeCell ref="A200:M200"/>
    <mergeCell ref="A201:M201"/>
    <mergeCell ref="A202:M202"/>
    <mergeCell ref="B197:E197"/>
    <mergeCell ref="F197:G197"/>
    <mergeCell ref="H197:L197"/>
    <mergeCell ref="B198:E198"/>
    <mergeCell ref="F198:G198"/>
    <mergeCell ref="H198:L198"/>
    <mergeCell ref="B205:D205"/>
    <mergeCell ref="E205:I205"/>
    <mergeCell ref="J205:K205"/>
    <mergeCell ref="L205:M205"/>
    <mergeCell ref="B206:D206"/>
    <mergeCell ref="E206:I206"/>
    <mergeCell ref="J206:K206"/>
    <mergeCell ref="L206:M206"/>
    <mergeCell ref="B203:D203"/>
    <mergeCell ref="E203:I203"/>
    <mergeCell ref="J203:K203"/>
    <mergeCell ref="L203:M203"/>
    <mergeCell ref="B204:D204"/>
    <mergeCell ref="E204:I204"/>
    <mergeCell ref="J204:K204"/>
    <mergeCell ref="L204:M204"/>
    <mergeCell ref="A209:M209"/>
    <mergeCell ref="A210:M210"/>
    <mergeCell ref="A211:M211"/>
    <mergeCell ref="B212:C212"/>
    <mergeCell ref="D212:G212"/>
    <mergeCell ref="J212:K212"/>
    <mergeCell ref="B207:D207"/>
    <mergeCell ref="E207:I207"/>
    <mergeCell ref="J207:K207"/>
    <mergeCell ref="L207:M207"/>
    <mergeCell ref="B208:D208"/>
    <mergeCell ref="E208:I208"/>
    <mergeCell ref="J208:K208"/>
    <mergeCell ref="L208:M208"/>
    <mergeCell ref="B215:C215"/>
    <mergeCell ref="D215:G215"/>
    <mergeCell ref="J215:K215"/>
    <mergeCell ref="B216:C216"/>
    <mergeCell ref="D216:G216"/>
    <mergeCell ref="J216:K216"/>
    <mergeCell ref="B213:C213"/>
    <mergeCell ref="D213:G213"/>
    <mergeCell ref="J213:K213"/>
    <mergeCell ref="B214:C214"/>
    <mergeCell ref="D214:G214"/>
    <mergeCell ref="J214:K214"/>
    <mergeCell ref="B221:C221"/>
    <mergeCell ref="D221:F221"/>
    <mergeCell ref="G221:H221"/>
    <mergeCell ref="I221:J221"/>
    <mergeCell ref="B222:C222"/>
    <mergeCell ref="D222:F222"/>
    <mergeCell ref="G222:H222"/>
    <mergeCell ref="I222:J222"/>
    <mergeCell ref="B217:C217"/>
    <mergeCell ref="D217:G217"/>
    <mergeCell ref="J217:K217"/>
    <mergeCell ref="A218:M218"/>
    <mergeCell ref="A219:M219"/>
    <mergeCell ref="A220:M220"/>
    <mergeCell ref="B225:C225"/>
    <mergeCell ref="D225:F225"/>
    <mergeCell ref="G225:H225"/>
    <mergeCell ref="I225:J225"/>
    <mergeCell ref="B226:C226"/>
    <mergeCell ref="D226:F226"/>
    <mergeCell ref="G226:H226"/>
    <mergeCell ref="I226:J226"/>
    <mergeCell ref="B223:C223"/>
    <mergeCell ref="D223:F223"/>
    <mergeCell ref="G223:H223"/>
    <mergeCell ref="I223:J223"/>
    <mergeCell ref="B224:C224"/>
    <mergeCell ref="D224:F224"/>
    <mergeCell ref="G224:H224"/>
    <mergeCell ref="I224:J224"/>
    <mergeCell ref="B231:C231"/>
    <mergeCell ref="D231:H231"/>
    <mergeCell ref="I231:J231"/>
    <mergeCell ref="L231:M231"/>
    <mergeCell ref="B232:C232"/>
    <mergeCell ref="D232:H232"/>
    <mergeCell ref="I232:J232"/>
    <mergeCell ref="L232:M232"/>
    <mergeCell ref="A227:M227"/>
    <mergeCell ref="A228:M228"/>
    <mergeCell ref="A229:M229"/>
    <mergeCell ref="B230:C230"/>
    <mergeCell ref="D230:H230"/>
    <mergeCell ref="I230:J230"/>
    <mergeCell ref="L230:M230"/>
    <mergeCell ref="B235:C235"/>
    <mergeCell ref="D235:H235"/>
    <mergeCell ref="I235:J235"/>
    <mergeCell ref="L235:M235"/>
    <mergeCell ref="A236:M236"/>
    <mergeCell ref="A237:M237"/>
    <mergeCell ref="B233:C233"/>
    <mergeCell ref="D233:H233"/>
    <mergeCell ref="I233:J233"/>
    <mergeCell ref="L233:M233"/>
    <mergeCell ref="B234:C234"/>
    <mergeCell ref="D234:H234"/>
    <mergeCell ref="I234:J234"/>
    <mergeCell ref="L234:M234"/>
    <mergeCell ref="D241:E241"/>
    <mergeCell ref="G241:H241"/>
    <mergeCell ref="I241:K241"/>
    <mergeCell ref="L241:M241"/>
    <mergeCell ref="D242:E242"/>
    <mergeCell ref="G242:H242"/>
    <mergeCell ref="I242:K242"/>
    <mergeCell ref="L242:M242"/>
    <mergeCell ref="A238:M238"/>
    <mergeCell ref="D239:E239"/>
    <mergeCell ref="G239:H239"/>
    <mergeCell ref="I239:K239"/>
    <mergeCell ref="L239:M239"/>
    <mergeCell ref="D240:E240"/>
    <mergeCell ref="G240:H240"/>
    <mergeCell ref="I240:K240"/>
    <mergeCell ref="L240:M240"/>
    <mergeCell ref="A245:M245"/>
    <mergeCell ref="A246:M246"/>
    <mergeCell ref="A247:M247"/>
    <mergeCell ref="B248:D248"/>
    <mergeCell ref="E248:H248"/>
    <mergeCell ref="I248:M248"/>
    <mergeCell ref="D243:E243"/>
    <mergeCell ref="G243:H243"/>
    <mergeCell ref="I243:K243"/>
    <mergeCell ref="L243:M243"/>
    <mergeCell ref="D244:E244"/>
    <mergeCell ref="G244:H244"/>
    <mergeCell ref="I244:K244"/>
    <mergeCell ref="L244:M244"/>
    <mergeCell ref="B251:D251"/>
    <mergeCell ref="E251:H251"/>
    <mergeCell ref="I251:M251"/>
    <mergeCell ref="B252:D252"/>
    <mergeCell ref="E252:H252"/>
    <mergeCell ref="I252:M252"/>
    <mergeCell ref="B249:D249"/>
    <mergeCell ref="E249:H249"/>
    <mergeCell ref="I249:M249"/>
    <mergeCell ref="B250:D250"/>
    <mergeCell ref="E250:H250"/>
    <mergeCell ref="I250:M250"/>
    <mergeCell ref="C257:G257"/>
    <mergeCell ref="H257:I257"/>
    <mergeCell ref="J257:L257"/>
    <mergeCell ref="C258:G258"/>
    <mergeCell ref="H258:I258"/>
    <mergeCell ref="J258:L258"/>
    <mergeCell ref="B253:D253"/>
    <mergeCell ref="E253:H253"/>
    <mergeCell ref="I253:M253"/>
    <mergeCell ref="A254:M254"/>
    <mergeCell ref="A255:M255"/>
    <mergeCell ref="A256:M256"/>
    <mergeCell ref="C261:G261"/>
    <mergeCell ref="H261:I261"/>
    <mergeCell ref="J261:L261"/>
    <mergeCell ref="C262:G262"/>
    <mergeCell ref="H262:I262"/>
    <mergeCell ref="J262:L262"/>
    <mergeCell ref="C259:G259"/>
    <mergeCell ref="H259:I259"/>
    <mergeCell ref="J259:L259"/>
    <mergeCell ref="C260:G260"/>
    <mergeCell ref="H260:I260"/>
    <mergeCell ref="J260:L260"/>
    <mergeCell ref="A277:G277"/>
    <mergeCell ref="H277:K277"/>
    <mergeCell ref="A271:G271"/>
    <mergeCell ref="H271:K271"/>
    <mergeCell ref="A274:G274"/>
    <mergeCell ref="H274:K274"/>
    <mergeCell ref="A276:G276"/>
    <mergeCell ref="H276:K276"/>
    <mergeCell ref="A267:G267"/>
    <mergeCell ref="H267:K267"/>
    <mergeCell ref="A268:G268"/>
    <mergeCell ref="H268:K268"/>
    <mergeCell ref="A270:G270"/>
    <mergeCell ref="H270:K270"/>
    <mergeCell ref="A269:G269"/>
    <mergeCell ref="H269:K269"/>
    <mergeCell ref="A275:G275"/>
    <mergeCell ref="H275:K275"/>
  </mergeCells>
  <pageMargins left="0.5" right="0.5" top="0.196850393700787" bottom="0.5" header="0.3" footer="0.3"/>
  <pageSetup paperSize="5" fitToHeight="0" orientation="landscape" r:id="rId1"/>
  <headerFooter>
    <oddFooter>&amp;L&amp;"Arial,Normal"&amp;6
Mois 63 : Tableaux de réponse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4F1D9369-F931-40B8-ABF8-B161C9964C19}">
          <x14:formula1>
            <xm:f>RefMenu!$B$56:$B$58</xm:f>
          </x14:formula1>
          <xm:sqref>H213:H217</xm:sqref>
        </x14:dataValidation>
        <x14:dataValidation type="list" allowBlank="1" showInputMessage="1" showErrorMessage="1" xr:uid="{44B9A3D0-763C-4017-B7EB-02CFA8DE5673}">
          <x14:formula1>
            <xm:f>RefMenu!$C$50:$C$52</xm:f>
          </x14:formula1>
          <xm:sqref>F177:G181</xm:sqref>
        </x14:dataValidation>
        <x14:dataValidation type="list" allowBlank="1" showInputMessage="1" showErrorMessage="1" xr:uid="{38E92C18-4B77-42D4-92B2-844CDACA688E}">
          <x14:formula1>
            <xm:f>RefMenu!$B$50:$B$52</xm:f>
          </x14:formula1>
          <xm:sqref>F149:F153</xm:sqref>
        </x14:dataValidation>
        <x14:dataValidation type="list" allowBlank="1" showInputMessage="1" showErrorMessage="1" xr:uid="{318FE0AD-2A75-46C8-9387-71E3C277E54C}">
          <x14:formula1>
            <xm:f>RefMenu!$B$25:$B$28</xm:f>
          </x14:formula1>
          <xm:sqref>K95:K99 D86:D90</xm:sqref>
        </x14:dataValidation>
        <x14:dataValidation type="list" allowBlank="1" showInputMessage="1" showErrorMessage="1" xr:uid="{94ED9453-FBB5-4FEA-A581-8DE49189F591}">
          <x14:formula1>
            <xm:f>RefMenu!$C$45:$C$47</xm:f>
          </x14:formula1>
          <xm:sqref>L95:L99 G95:H99</xm:sqref>
        </x14:dataValidation>
        <x14:dataValidation type="list" allowBlank="1" showInputMessage="1" showErrorMessage="1" xr:uid="{D410478C-946D-41D5-89D4-F410422D1904}">
          <x14:formula1>
            <xm:f>RefMenu!$B$45:$B$47</xm:f>
          </x14:formula1>
          <xm:sqref>M95:M99</xm:sqref>
        </x14:dataValidation>
        <x14:dataValidation type="list" allowBlank="1" showInputMessage="1" showErrorMessage="1" xr:uid="{3D4FDF3F-79BE-499C-BF82-703FD0244B60}">
          <x14:formula1>
            <xm:f>RefMenu!$B$40:$B$42</xm:f>
          </x14:formula1>
          <xm:sqref>D113:D117</xm:sqref>
        </x14:dataValidation>
        <x14:dataValidation type="list" allowBlank="1" showInputMessage="1" showErrorMessage="1" xr:uid="{7C46C97A-204C-40FF-8A3D-C171D852B6C5}">
          <x14:formula1>
            <xm:f>RefMenu!$B$31:$B$33</xm:f>
          </x14:formula1>
          <xm:sqref>G39:H43</xm:sqref>
        </x14:dataValidation>
        <x14:dataValidation type="list" allowBlank="1" showInputMessage="1" showErrorMessage="1" xr:uid="{3D00E09F-E8BA-49C0-B2A5-32C9A71B4C49}">
          <x14:formula1>
            <xm:f>RefMenu!$B$36:$B$37</xm:f>
          </x14:formula1>
          <xm:sqref>B39:B43 D12:D16</xm:sqref>
        </x14:dataValidation>
        <x14:dataValidation type="list" allowBlank="1" showInputMessage="1" showErrorMessage="1" xr:uid="{E0726D97-ED04-4C72-ABAE-555E8EDF8658}">
          <x14:formula1>
            <xm:f>RefMenu!$C$36:$C$37</xm:f>
          </x14:formula1>
          <xm:sqref>C39:C43</xm:sqref>
        </x14:dataValidation>
        <x14:dataValidation type="list" allowBlank="1" showInputMessage="1" xr:uid="{ED7F3678-7720-454F-ADCC-2E062FAB0B5A}">
          <x14:formula1>
            <xm:f>RefMenu!$C$25:$C$27</xm:f>
          </x14:formula1>
          <xm:sqref>B49:E53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6379-CFCA-4F01-96D7-D22E46D26B6F}">
  <sheetPr>
    <tabColor theme="3" tint="0.749992370372631"/>
    <pageSetUpPr fitToPage="1"/>
  </sheetPr>
  <dimension ref="A1:P51"/>
  <sheetViews>
    <sheetView showGridLines="0" view="pageLayout" zoomScaleNormal="50" workbookViewId="0">
      <selection activeCell="M12" sqref="M12:N12"/>
    </sheetView>
  </sheetViews>
  <sheetFormatPr baseColWidth="10" defaultColWidth="6" defaultRowHeight="13" x14ac:dyDescent="0.3"/>
  <cols>
    <col min="1" max="1" width="4.453125" style="6" customWidth="1"/>
    <col min="2" max="2" width="18.54296875" style="7" customWidth="1"/>
    <col min="3" max="3" width="18" style="7" customWidth="1"/>
    <col min="4" max="4" width="10" style="8" customWidth="1"/>
    <col min="5" max="5" width="8.1796875" style="8" customWidth="1"/>
    <col min="6" max="6" width="10.54296875" style="10" customWidth="1"/>
    <col min="7" max="7" width="11.453125" style="10" customWidth="1"/>
    <col min="8" max="13" width="11.453125" style="7" customWidth="1"/>
    <col min="14" max="14" width="14.54296875" style="8" customWidth="1"/>
    <col min="15" max="15" width="9.453125" style="7" customWidth="1"/>
    <col min="16" max="16" width="17.1796875" style="7" customWidth="1"/>
    <col min="17" max="17" width="15.453125" style="7" customWidth="1"/>
    <col min="18" max="101" width="6" style="7" customWidth="1"/>
    <col min="102" max="16384" width="6" style="7"/>
  </cols>
  <sheetData>
    <row r="1" spans="1:15" ht="14.5" customHeight="1" x14ac:dyDescent="0.3">
      <c r="A1" s="732"/>
      <c r="B1" s="732"/>
      <c r="C1" s="732"/>
      <c r="D1" s="732"/>
      <c r="E1" s="732"/>
      <c r="F1" s="732"/>
      <c r="G1" s="732"/>
      <c r="H1" s="732"/>
      <c r="I1" s="732"/>
      <c r="J1" s="732"/>
      <c r="K1" s="732"/>
      <c r="L1" s="732"/>
      <c r="M1" s="732"/>
      <c r="N1" s="732"/>
    </row>
    <row r="2" spans="1:15" ht="29.15" customHeight="1" x14ac:dyDescent="0.35">
      <c r="A2" s="732" t="e" vm="1">
        <v>#VALUE!</v>
      </c>
      <c r="B2" s="732"/>
      <c r="C2" s="732"/>
      <c r="D2" s="732"/>
      <c r="E2" s="733" t="s">
        <v>563</v>
      </c>
      <c r="F2" s="734"/>
      <c r="G2" s="734"/>
      <c r="H2" s="734"/>
      <c r="I2" s="734"/>
      <c r="J2" s="734"/>
      <c r="K2" s="734"/>
      <c r="L2" s="734"/>
      <c r="M2" s="734"/>
      <c r="N2" s="734"/>
    </row>
    <row r="3" spans="1:15" ht="14.5" customHeight="1" x14ac:dyDescent="0.3">
      <c r="A3" s="732"/>
      <c r="B3" s="732"/>
      <c r="C3" s="732"/>
      <c r="D3" s="732"/>
      <c r="E3" s="732"/>
      <c r="F3" s="732"/>
      <c r="G3" s="732"/>
      <c r="H3" s="732"/>
      <c r="I3" s="732"/>
      <c r="J3" s="732"/>
      <c r="K3" s="732"/>
      <c r="L3" s="732"/>
      <c r="M3" s="732"/>
      <c r="N3" s="732"/>
    </row>
    <row r="4" spans="1:15" ht="23.9" customHeight="1" thickBot="1" x14ac:dyDescent="0.35">
      <c r="A4" s="659" t="s">
        <v>248</v>
      </c>
      <c r="B4" s="659"/>
      <c r="C4" s="659"/>
      <c r="D4" s="659"/>
      <c r="E4" s="659"/>
      <c r="F4" s="659"/>
      <c r="G4" s="659"/>
      <c r="H4" s="659"/>
      <c r="I4" s="659"/>
      <c r="J4" s="659"/>
      <c r="K4" s="659"/>
      <c r="L4" s="659"/>
      <c r="M4" s="659"/>
      <c r="N4" s="659"/>
    </row>
    <row r="5" spans="1:15" ht="12" customHeight="1" x14ac:dyDescent="0.25">
      <c r="A5" s="514" t="s">
        <v>249</v>
      </c>
      <c r="B5" s="515"/>
      <c r="C5" s="515"/>
      <c r="D5" s="515"/>
      <c r="E5" s="515"/>
      <c r="F5" s="516"/>
      <c r="G5" s="748" t="s">
        <v>250</v>
      </c>
      <c r="H5" s="749"/>
      <c r="I5" s="750"/>
      <c r="J5" s="450" t="s">
        <v>692</v>
      </c>
      <c r="K5" s="450"/>
      <c r="L5" s="450"/>
      <c r="M5" s="742" t="s">
        <v>873</v>
      </c>
      <c r="N5" s="743"/>
    </row>
    <row r="6" spans="1:15" ht="19.399999999999999" customHeight="1" x14ac:dyDescent="0.25">
      <c r="A6" s="467">
        <f xml:space="preserve"> NomEntreprise</f>
        <v>0</v>
      </c>
      <c r="B6" s="468"/>
      <c r="C6" s="468"/>
      <c r="D6" s="468"/>
      <c r="E6" s="468"/>
      <c r="F6" s="469"/>
      <c r="G6" s="452">
        <f xml:space="preserve"> NEQ</f>
        <v>0</v>
      </c>
      <c r="H6" s="504"/>
      <c r="I6" s="453"/>
      <c r="J6" s="470">
        <f xml:space="preserve"> NoProjetHQ</f>
        <v>0</v>
      </c>
      <c r="K6" s="470"/>
      <c r="L6" s="470"/>
      <c r="M6" s="744"/>
      <c r="N6" s="745"/>
    </row>
    <row r="7" spans="1:15" ht="12.25" customHeight="1" x14ac:dyDescent="0.25">
      <c r="A7" s="505" t="s">
        <v>417</v>
      </c>
      <c r="B7" s="506"/>
      <c r="C7" s="506"/>
      <c r="D7" s="506"/>
      <c r="E7" s="506"/>
      <c r="F7" s="507"/>
      <c r="G7" s="466" t="s">
        <v>255</v>
      </c>
      <c r="H7" s="466"/>
      <c r="I7" s="466"/>
      <c r="J7" s="466" t="s">
        <v>693</v>
      </c>
      <c r="K7" s="466"/>
      <c r="L7" s="735"/>
      <c r="M7" s="736" t="str">
        <f>IF(DateDemarrage&lt;&gt;0, EDATE(DateDemarrage, 63), "")</f>
        <v/>
      </c>
      <c r="N7" s="737"/>
    </row>
    <row r="8" spans="1:15" ht="19.399999999999999" customHeight="1" x14ac:dyDescent="0.25">
      <c r="A8" s="467">
        <f xml:space="preserve"> NomUsine</f>
        <v>0</v>
      </c>
      <c r="B8" s="468"/>
      <c r="C8" s="468"/>
      <c r="D8" s="468"/>
      <c r="E8" s="468"/>
      <c r="F8" s="469"/>
      <c r="G8" s="454">
        <f xml:space="preserve"> DateDemarrage</f>
        <v>0</v>
      </c>
      <c r="H8" s="454"/>
      <c r="I8" s="720"/>
      <c r="J8" s="470">
        <f xml:space="preserve"> NoProjetEnergir</f>
        <v>0</v>
      </c>
      <c r="K8" s="470"/>
      <c r="L8" s="452"/>
      <c r="M8" s="738"/>
      <c r="N8" s="739"/>
    </row>
    <row r="9" spans="1:15" x14ac:dyDescent="0.3">
      <c r="A9" s="732"/>
      <c r="B9" s="732"/>
      <c r="C9" s="732"/>
      <c r="D9" s="732"/>
      <c r="E9" s="732"/>
      <c r="F9" s="732"/>
      <c r="G9" s="732"/>
      <c r="H9" s="732"/>
      <c r="I9" s="732"/>
      <c r="J9" s="732"/>
      <c r="K9" s="732"/>
      <c r="L9" s="732"/>
      <c r="M9" s="732"/>
      <c r="N9" s="732"/>
    </row>
    <row r="10" spans="1:15" ht="13.5" customHeight="1" thickBot="1" x14ac:dyDescent="0.3">
      <c r="A10" s="721" t="s">
        <v>672</v>
      </c>
      <c r="B10" s="722"/>
      <c r="C10" s="722"/>
      <c r="D10" s="722"/>
      <c r="E10" s="722"/>
      <c r="F10" s="722"/>
      <c r="G10" s="722"/>
      <c r="H10" s="722"/>
      <c r="I10" s="723"/>
      <c r="J10" s="724"/>
      <c r="K10" s="426" t="s">
        <v>272</v>
      </c>
      <c r="L10" s="426"/>
      <c r="M10" s="426"/>
      <c r="N10" s="426"/>
    </row>
    <row r="11" spans="1:15" ht="12" customHeight="1" x14ac:dyDescent="0.25">
      <c r="A11" s="724"/>
      <c r="B11" s="725"/>
      <c r="C11" s="725"/>
      <c r="D11" s="725"/>
      <c r="E11" s="725"/>
      <c r="F11" s="725"/>
      <c r="G11" s="725"/>
      <c r="H11" s="725"/>
      <c r="I11" s="726"/>
      <c r="J11" s="724"/>
      <c r="K11" s="730" t="s">
        <v>77</v>
      </c>
      <c r="L11" s="730"/>
      <c r="M11" s="730" t="s">
        <v>829</v>
      </c>
      <c r="N11" s="730"/>
    </row>
    <row r="12" spans="1:15" s="6" customFormat="1" ht="16.5" customHeight="1" x14ac:dyDescent="0.3">
      <c r="A12" s="727"/>
      <c r="B12" s="728"/>
      <c r="C12" s="728"/>
      <c r="D12" s="728"/>
      <c r="E12" s="728"/>
      <c r="F12" s="728"/>
      <c r="G12" s="728"/>
      <c r="H12" s="728"/>
      <c r="I12" s="729"/>
      <c r="J12" s="724"/>
      <c r="K12" s="731">
        <f>'Mois51-DEP'!M12+1</f>
        <v>1</v>
      </c>
      <c r="L12" s="731"/>
      <c r="M12" s="751"/>
      <c r="N12" s="924"/>
    </row>
    <row r="13" spans="1:15" s="6" customFormat="1" ht="29.15" customHeight="1" x14ac:dyDescent="0.3">
      <c r="A13" s="747"/>
      <c r="B13" s="747"/>
      <c r="C13" s="747"/>
      <c r="D13" s="747"/>
      <c r="E13" s="747"/>
      <c r="F13" s="747"/>
      <c r="G13" s="747"/>
      <c r="H13" s="747"/>
      <c r="I13" s="747"/>
      <c r="J13" s="747"/>
      <c r="K13" s="747"/>
      <c r="L13" s="747"/>
      <c r="M13" s="747"/>
      <c r="N13" s="747"/>
    </row>
    <row r="14" spans="1:15" s="6" customFormat="1" ht="23.9" customHeight="1" x14ac:dyDescent="0.3">
      <c r="A14" s="746" t="s">
        <v>256</v>
      </c>
      <c r="B14" s="746"/>
      <c r="C14" s="746"/>
      <c r="D14" s="746"/>
      <c r="E14" s="746"/>
      <c r="F14" s="746"/>
      <c r="G14" s="746"/>
      <c r="H14" s="746"/>
      <c r="I14" s="746"/>
      <c r="J14" s="746"/>
      <c r="K14" s="746"/>
      <c r="L14" s="746"/>
      <c r="M14" s="746"/>
      <c r="N14" s="746"/>
      <c r="O14" s="128"/>
    </row>
    <row r="15" spans="1:15" s="6" customFormat="1" ht="12.25" customHeight="1" x14ac:dyDescent="0.3">
      <c r="A15" s="680" t="s">
        <v>264</v>
      </c>
      <c r="B15" s="681"/>
      <c r="C15" s="681"/>
      <c r="D15" s="681"/>
      <c r="E15" s="716"/>
      <c r="F15" s="717"/>
      <c r="G15" s="717"/>
      <c r="H15" s="717"/>
      <c r="I15" s="717"/>
      <c r="J15" s="677" t="e" vm="3">
        <v>#VALUE!</v>
      </c>
      <c r="K15" s="677"/>
      <c r="L15" s="677"/>
      <c r="M15" s="678"/>
      <c r="N15" s="194"/>
      <c r="O15" s="128"/>
    </row>
    <row r="16" spans="1:15" s="6" customFormat="1" ht="15.75" customHeight="1" thickBot="1" x14ac:dyDescent="0.35">
      <c r="A16" s="682"/>
      <c r="B16" s="683"/>
      <c r="C16" s="683"/>
      <c r="D16" s="683"/>
      <c r="E16" s="718" t="s">
        <v>257</v>
      </c>
      <c r="F16" s="719"/>
      <c r="G16" s="719"/>
      <c r="H16" s="719"/>
      <c r="I16" s="719"/>
      <c r="J16" s="686" t="s">
        <v>720</v>
      </c>
      <c r="K16" s="687"/>
      <c r="L16" s="687"/>
      <c r="M16" s="687"/>
      <c r="N16" s="195"/>
      <c r="O16" s="128"/>
    </row>
    <row r="17" spans="1:15" s="6" customFormat="1" ht="12.25" customHeight="1" x14ac:dyDescent="0.3">
      <c r="A17" s="189"/>
      <c r="B17" s="150"/>
      <c r="C17" s="150"/>
      <c r="D17" s="190"/>
      <c r="E17" s="191"/>
      <c r="F17" s="150"/>
      <c r="G17" s="150" t="e" vm="3">
        <v>#VALUE!</v>
      </c>
      <c r="H17" s="150" t="e" vm="3">
        <v>#VALUE!</v>
      </c>
      <c r="I17" s="190"/>
      <c r="J17" s="191"/>
      <c r="K17" s="193"/>
      <c r="L17" s="293"/>
      <c r="M17" s="294" t="e" vm="3">
        <v>#VALUE!</v>
      </c>
      <c r="N17" s="191"/>
      <c r="O17" s="128"/>
    </row>
    <row r="18" spans="1:15" s="6" customFormat="1" ht="68.5" customHeight="1" x14ac:dyDescent="0.3">
      <c r="A18" s="188" t="s">
        <v>258</v>
      </c>
      <c r="B18" s="150" t="s">
        <v>368</v>
      </c>
      <c r="C18" s="150" t="s">
        <v>365</v>
      </c>
      <c r="D18" s="190" t="s">
        <v>366</v>
      </c>
      <c r="E18" s="191" t="s">
        <v>448</v>
      </c>
      <c r="F18" s="150" t="s">
        <v>830</v>
      </c>
      <c r="G18" s="150" t="s">
        <v>553</v>
      </c>
      <c r="H18" s="150" t="s">
        <v>425</v>
      </c>
      <c r="I18" s="190" t="s">
        <v>261</v>
      </c>
      <c r="J18" s="290" t="s">
        <v>554</v>
      </c>
      <c r="K18" s="34" t="s">
        <v>555</v>
      </c>
      <c r="L18" s="150" t="s">
        <v>556</v>
      </c>
      <c r="M18" s="190" t="s">
        <v>744</v>
      </c>
      <c r="N18" s="192" t="s">
        <v>367</v>
      </c>
      <c r="O18" s="128"/>
    </row>
    <row r="19" spans="1:15" s="6" customFormat="1" ht="23.9" customHeight="1" x14ac:dyDescent="0.3">
      <c r="A19" s="209" cm="1">
        <f t="array" ref="A19:A21">ROW()-ROW(A19:A21)-1</f>
        <v>-1</v>
      </c>
      <c r="B19" s="210"/>
      <c r="C19" s="210"/>
      <c r="D19" s="263"/>
      <c r="E19" s="203"/>
      <c r="F19" s="205"/>
      <c r="G19" s="151"/>
      <c r="H19" s="204"/>
      <c r="I19" s="199" t="str" cm="1">
        <f t="array" ref="I19:I21">IF((G19:G21&lt;&gt;"")*(H19:H21&lt;&gt;""), G19:G21 * H19:H21, "")</f>
        <v/>
      </c>
      <c r="J19" s="201"/>
      <c r="K19" s="151"/>
      <c r="L19" s="151"/>
      <c r="M19" s="199" t="str" cm="1">
        <f t="array" ref="M19:M21">IF((I19:I21&lt;&gt;"")+(J19:J21&lt;&gt;"")+(K19:K21&lt;&gt;"")+(L19:L21&lt;&gt;""), IFERROR(I19:I21*1,0) - (IFERROR(J19:J21*1,0) + IFERROR(K19:K21*1,0) + IFERROR(L19:L21*1,0)),"")</f>
        <v/>
      </c>
      <c r="N19" s="237"/>
      <c r="O19" s="128"/>
    </row>
    <row r="20" spans="1:15" s="6" customFormat="1" ht="23.9" customHeight="1" x14ac:dyDescent="0.3">
      <c r="A20" s="209">
        <v>-2</v>
      </c>
      <c r="B20" s="210"/>
      <c r="C20" s="210"/>
      <c r="D20" s="263"/>
      <c r="E20" s="203"/>
      <c r="F20" s="205"/>
      <c r="G20" s="151"/>
      <c r="H20" s="204"/>
      <c r="I20" s="199" t="str">
        <v/>
      </c>
      <c r="J20" s="201"/>
      <c r="K20" s="151"/>
      <c r="L20" s="151"/>
      <c r="M20" s="199" t="str">
        <v/>
      </c>
      <c r="N20" s="237"/>
      <c r="O20" s="128"/>
    </row>
    <row r="21" spans="1:15" s="6" customFormat="1" ht="23.9" customHeight="1" x14ac:dyDescent="0.3">
      <c r="A21" s="209">
        <v>-3</v>
      </c>
      <c r="B21" s="210"/>
      <c r="C21" s="210"/>
      <c r="D21" s="263"/>
      <c r="E21" s="203"/>
      <c r="F21" s="205"/>
      <c r="G21" s="151"/>
      <c r="H21" s="204"/>
      <c r="I21" s="199" t="str">
        <v/>
      </c>
      <c r="J21" s="201"/>
      <c r="K21" s="151"/>
      <c r="L21" s="151"/>
      <c r="M21" s="199" t="str">
        <v/>
      </c>
      <c r="N21" s="237"/>
      <c r="O21" s="128"/>
    </row>
    <row r="22" spans="1:15" s="6" customFormat="1" ht="23.9" customHeight="1" x14ac:dyDescent="0.3">
      <c r="A22" s="757" t="s">
        <v>136</v>
      </c>
      <c r="B22" s="758"/>
      <c r="C22" s="758"/>
      <c r="D22" s="758"/>
      <c r="E22" s="758"/>
      <c r="F22" s="758"/>
      <c r="G22" s="758"/>
      <c r="H22" s="759"/>
      <c r="I22" s="219">
        <f>SUM(I19:I21)</f>
        <v>0</v>
      </c>
      <c r="J22" s="757" t="s">
        <v>136</v>
      </c>
      <c r="K22" s="758"/>
      <c r="L22" s="759"/>
      <c r="M22" s="219">
        <f>SUM(M19:M21)</f>
        <v>0</v>
      </c>
      <c r="N22" s="200"/>
      <c r="O22" s="128"/>
    </row>
    <row r="23" spans="1:15" s="6" customFormat="1" ht="63" customHeight="1" x14ac:dyDescent="0.3">
      <c r="A23" s="761"/>
      <c r="B23" s="761"/>
      <c r="C23" s="761"/>
      <c r="D23" s="761"/>
      <c r="E23" s="761"/>
      <c r="F23" s="761"/>
      <c r="G23" s="761"/>
      <c r="H23" s="761"/>
      <c r="I23" s="761"/>
      <c r="J23" s="761"/>
      <c r="K23" s="761"/>
      <c r="L23" s="761"/>
      <c r="M23" s="761"/>
      <c r="N23" s="761"/>
      <c r="O23" s="128"/>
    </row>
    <row r="24" spans="1:15" s="6" customFormat="1" ht="27.65" customHeight="1" x14ac:dyDescent="0.3">
      <c r="A24" s="760"/>
      <c r="B24" s="760"/>
      <c r="C24" s="760"/>
      <c r="D24" s="760"/>
      <c r="E24" s="760"/>
      <c r="F24" s="760"/>
      <c r="G24" s="760"/>
      <c r="H24" s="760"/>
      <c r="I24" s="760"/>
      <c r="J24" s="760"/>
      <c r="K24" s="760"/>
      <c r="L24" s="760"/>
      <c r="M24" s="760"/>
      <c r="N24" s="760"/>
      <c r="O24" s="128"/>
    </row>
    <row r="25" spans="1:15" ht="12.25" customHeight="1" x14ac:dyDescent="0.25">
      <c r="A25" s="680" t="s">
        <v>263</v>
      </c>
      <c r="B25" s="681"/>
      <c r="C25" s="681"/>
      <c r="D25" s="681"/>
      <c r="E25" s="679"/>
      <c r="F25" s="679"/>
      <c r="G25" s="679"/>
      <c r="H25" s="679"/>
      <c r="I25" s="679"/>
      <c r="J25" s="677" t="e" vm="3">
        <v>#VALUE!</v>
      </c>
      <c r="K25" s="677"/>
      <c r="L25" s="677"/>
      <c r="M25" s="678"/>
      <c r="N25" s="211"/>
    </row>
    <row r="26" spans="1:15" ht="12.25" customHeight="1" thickBot="1" x14ac:dyDescent="0.3">
      <c r="A26" s="682"/>
      <c r="B26" s="683"/>
      <c r="C26" s="683"/>
      <c r="D26" s="683"/>
      <c r="E26" s="684" t="s">
        <v>257</v>
      </c>
      <c r="F26" s="685"/>
      <c r="G26" s="685"/>
      <c r="H26" s="685"/>
      <c r="I26" s="685"/>
      <c r="J26" s="686" t="s">
        <v>720</v>
      </c>
      <c r="K26" s="687"/>
      <c r="L26" s="687"/>
      <c r="M26" s="687"/>
      <c r="N26" s="195"/>
    </row>
    <row r="27" spans="1:15" ht="12.25" customHeight="1" x14ac:dyDescent="0.25">
      <c r="A27" s="292"/>
      <c r="B27" s="291" t="e" vm="3">
        <v>#VALUE!</v>
      </c>
      <c r="C27" s="291" t="e" vm="3">
        <v>#VALUE!</v>
      </c>
      <c r="D27" s="213"/>
      <c r="E27" s="191" t="e" vm="3">
        <v>#VALUE!</v>
      </c>
      <c r="F27" s="150" t="e" vm="3">
        <v>#VALUE!</v>
      </c>
      <c r="G27" s="150"/>
      <c r="H27" s="150" t="e" vm="3">
        <v>#VALUE!</v>
      </c>
      <c r="I27" s="214"/>
      <c r="J27" s="215"/>
      <c r="K27" s="212"/>
      <c r="L27" s="212"/>
      <c r="M27" s="190" t="e" vm="3">
        <v>#VALUE!</v>
      </c>
      <c r="N27" s="191"/>
    </row>
    <row r="28" spans="1:15" ht="66" customHeight="1" x14ac:dyDescent="0.25">
      <c r="A28" s="189" t="s">
        <v>258</v>
      </c>
      <c r="B28" s="150" t="s">
        <v>551</v>
      </c>
      <c r="C28" s="150" t="s">
        <v>78</v>
      </c>
      <c r="D28" s="190" t="s">
        <v>259</v>
      </c>
      <c r="E28" s="191" t="s">
        <v>552</v>
      </c>
      <c r="F28" s="150" t="s">
        <v>831</v>
      </c>
      <c r="G28" s="150" t="s">
        <v>370</v>
      </c>
      <c r="H28" s="150" t="s">
        <v>557</v>
      </c>
      <c r="I28" s="190" t="s">
        <v>261</v>
      </c>
      <c r="J28" s="290" t="s">
        <v>554</v>
      </c>
      <c r="K28" s="34" t="s">
        <v>555</v>
      </c>
      <c r="L28" s="150" t="s">
        <v>556</v>
      </c>
      <c r="M28" s="190" t="s">
        <v>744</v>
      </c>
      <c r="N28" s="191" t="s">
        <v>260</v>
      </c>
    </row>
    <row r="29" spans="1:15" ht="23.9" customHeight="1" x14ac:dyDescent="0.25">
      <c r="A29" s="209" cm="1">
        <f t="array" ref="A29:A31">ROW()-ROW(A29:A31)-1</f>
        <v>-1</v>
      </c>
      <c r="B29" s="210"/>
      <c r="C29" s="210"/>
      <c r="D29" s="263"/>
      <c r="E29" s="216"/>
      <c r="F29" s="205"/>
      <c r="G29" s="327"/>
      <c r="H29" s="326"/>
      <c r="I29" s="217" t="str" cm="1">
        <f t="array" ref="I29:I31">IF((G29:G31&lt;&gt;"")*(H29:H31&lt;&gt;""), G29:G31 * H29:H31, "")</f>
        <v/>
      </c>
      <c r="J29" s="201"/>
      <c r="K29" s="151"/>
      <c r="L29" s="151"/>
      <c r="M29" s="217" t="str" cm="1">
        <f t="array" ref="M29:M31">IF((I29:I31&lt;&gt;"")+(J29:J31&lt;&gt;"")+(K29:K31&lt;&gt;"")+(L29:L31&lt;&gt;""), IFERROR(I29:I31*1,0) - (IFERROR(J29:J31*1,0) + IFERROR(K29:K31*1,0) + IFERROR(L29:L31*1,0)),"")</f>
        <v/>
      </c>
      <c r="N29" s="238"/>
    </row>
    <row r="30" spans="1:15" ht="23.9" customHeight="1" x14ac:dyDescent="0.25">
      <c r="A30" s="209">
        <v>-2</v>
      </c>
      <c r="B30" s="210"/>
      <c r="C30" s="210"/>
      <c r="D30" s="263"/>
      <c r="E30" s="216"/>
      <c r="F30" s="205"/>
      <c r="G30" s="327"/>
      <c r="H30" s="326"/>
      <c r="I30" s="217" t="str">
        <v/>
      </c>
      <c r="J30" s="201"/>
      <c r="K30" s="151"/>
      <c r="L30" s="151"/>
      <c r="M30" s="217" t="str">
        <v/>
      </c>
      <c r="N30" s="238"/>
    </row>
    <row r="31" spans="1:15" ht="23.9" customHeight="1" x14ac:dyDescent="0.25">
      <c r="A31" s="209">
        <v>-3</v>
      </c>
      <c r="B31" s="210"/>
      <c r="C31" s="210"/>
      <c r="D31" s="263"/>
      <c r="E31" s="216"/>
      <c r="F31" s="205"/>
      <c r="G31" s="327"/>
      <c r="H31" s="326"/>
      <c r="I31" s="217" t="str">
        <v/>
      </c>
      <c r="J31" s="201"/>
      <c r="K31" s="151"/>
      <c r="L31" s="151"/>
      <c r="M31" s="217" t="str">
        <v/>
      </c>
      <c r="N31" s="238"/>
    </row>
    <row r="32" spans="1:15" ht="23.9" customHeight="1" x14ac:dyDescent="0.25">
      <c r="A32" s="754" t="s">
        <v>136</v>
      </c>
      <c r="B32" s="755"/>
      <c r="C32" s="755"/>
      <c r="D32" s="755"/>
      <c r="E32" s="755"/>
      <c r="F32" s="755"/>
      <c r="G32" s="755"/>
      <c r="H32" s="756"/>
      <c r="I32" s="219">
        <f>SUM(I29:I31)</f>
        <v>0</v>
      </c>
      <c r="J32" s="754" t="s">
        <v>136</v>
      </c>
      <c r="K32" s="755"/>
      <c r="L32" s="756"/>
      <c r="M32" s="219">
        <f>SUM(M29:M31)</f>
        <v>0</v>
      </c>
      <c r="N32" s="218"/>
    </row>
    <row r="33" spans="1:16" ht="9.65" customHeight="1" x14ac:dyDescent="0.25">
      <c r="A33" s="753"/>
      <c r="B33" s="753"/>
      <c r="C33" s="753"/>
      <c r="D33" s="753"/>
      <c r="E33" s="753"/>
      <c r="F33" s="753"/>
      <c r="G33" s="753"/>
      <c r="H33" s="753"/>
      <c r="I33" s="753"/>
      <c r="J33" s="753"/>
      <c r="K33" s="753"/>
      <c r="L33" s="753"/>
      <c r="M33" s="753"/>
      <c r="N33" s="753"/>
    </row>
    <row r="34" spans="1:16" ht="22.4" customHeight="1" x14ac:dyDescent="0.25">
      <c r="A34" s="666" t="s">
        <v>9</v>
      </c>
      <c r="B34" s="666"/>
      <c r="C34" s="667"/>
      <c r="D34" s="668"/>
      <c r="E34" s="669"/>
      <c r="F34" s="670"/>
      <c r="G34" s="740" t="s">
        <v>558</v>
      </c>
      <c r="H34" s="741"/>
      <c r="I34" s="741"/>
      <c r="J34" s="741"/>
      <c r="K34" s="741"/>
      <c r="L34" s="741"/>
      <c r="M34" s="741"/>
      <c r="N34" s="741"/>
    </row>
    <row r="35" spans="1:16" ht="7.4" customHeight="1" x14ac:dyDescent="0.25">
      <c r="A35" s="666"/>
      <c r="B35" s="666"/>
      <c r="C35" s="666"/>
      <c r="D35" s="666"/>
      <c r="E35" s="666"/>
      <c r="F35" s="666"/>
      <c r="G35" s="666"/>
      <c r="H35" s="666"/>
      <c r="I35" s="666"/>
      <c r="J35" s="666"/>
      <c r="K35" s="666"/>
      <c r="L35" s="666"/>
      <c r="M35" s="666"/>
      <c r="N35" s="666"/>
    </row>
    <row r="36" spans="1:16" s="9" customFormat="1" ht="23.9" customHeight="1" x14ac:dyDescent="0.35">
      <c r="A36" s="671" t="s">
        <v>665</v>
      </c>
      <c r="B36" s="672"/>
      <c r="C36" s="672"/>
      <c r="D36" s="672"/>
      <c r="E36" s="672"/>
      <c r="F36" s="672"/>
      <c r="G36" s="672"/>
      <c r="H36" s="672"/>
      <c r="I36" s="673"/>
      <c r="J36" s="673"/>
      <c r="K36" s="673"/>
      <c r="L36" s="673"/>
      <c r="M36" s="673"/>
      <c r="N36" s="673"/>
    </row>
    <row r="37" spans="1:16" s="9" customFormat="1" ht="26.15" customHeight="1" thickBot="1" x14ac:dyDescent="0.4">
      <c r="A37" s="674" t="s">
        <v>262</v>
      </c>
      <c r="B37" s="675"/>
      <c r="C37" s="675"/>
      <c r="D37" s="675"/>
      <c r="E37" s="675"/>
      <c r="F37" s="675"/>
      <c r="G37" s="675"/>
      <c r="H37" s="675"/>
      <c r="I37" s="675"/>
      <c r="J37" s="675"/>
      <c r="K37" s="675"/>
      <c r="L37" s="675"/>
      <c r="M37" s="675"/>
      <c r="N37" s="676"/>
    </row>
    <row r="38" spans="1:16" s="9" customFormat="1" ht="24" customHeight="1" x14ac:dyDescent="0.35">
      <c r="A38" s="663" t="s">
        <v>259</v>
      </c>
      <c r="B38" s="664"/>
      <c r="C38" s="665"/>
      <c r="D38" s="660" t="s">
        <v>844</v>
      </c>
      <c r="E38" s="662"/>
      <c r="F38" s="661"/>
      <c r="G38" s="660" t="s">
        <v>845</v>
      </c>
      <c r="H38" s="662"/>
      <c r="I38" s="661"/>
      <c r="J38" s="660" t="s">
        <v>747</v>
      </c>
      <c r="K38" s="662"/>
      <c r="L38" s="661"/>
      <c r="M38" s="660" t="s">
        <v>136</v>
      </c>
      <c r="N38" s="661"/>
    </row>
    <row r="39" spans="1:16" s="9" customFormat="1" ht="15.75" customHeight="1" x14ac:dyDescent="0.35">
      <c r="A39" s="713" t="str">
        <f>RefMenu!B18</f>
        <v>Analyse diagnostique</v>
      </c>
      <c r="B39" s="714"/>
      <c r="C39" s="715"/>
      <c r="D39" s="692">
        <f>SUMIF(D19:D21,$A39,J19:J21)+SUMIF(D19:D21,$A39,L19:L21)*N(Données_Projet!D24)+SUMIF(D29:D31,$A39,J29:J31)+SUMIF(D29:D31,$A39,L29:L31)*N(Données_Projet!D24)</f>
        <v>0</v>
      </c>
      <c r="E39" s="693"/>
      <c r="F39" s="694"/>
      <c r="G39" s="692">
        <f>SUMIF(D19:D21,$A39,K19:K21)+SUMIF(D19:D21,$A39,L19:L21)*N(Données_Projet!D25)+SUMIF(D29:D31,$A39,K29:K31)+SUMIF(D29:D31,$A39,L29:L31)*N(Données_Projet!D25)</f>
        <v>0</v>
      </c>
      <c r="H39" s="693"/>
      <c r="I39" s="694"/>
      <c r="J39" s="695">
        <f>SUMIF(D19:D21,$A39,M19:M21)+SUMIF(D29:D31,$A39,M29:M31)</f>
        <v>0</v>
      </c>
      <c r="K39" s="696"/>
      <c r="L39" s="697"/>
      <c r="M39" s="695">
        <f>SUM(D39:L39)</f>
        <v>0</v>
      </c>
      <c r="N39" s="697"/>
    </row>
    <row r="40" spans="1:16" s="9" customFormat="1" ht="15.65" customHeight="1" x14ac:dyDescent="0.35">
      <c r="A40" s="713" t="str">
        <f>RefMenu!B19</f>
        <v>Implantation du SGE</v>
      </c>
      <c r="B40" s="714"/>
      <c r="C40" s="715"/>
      <c r="D40" s="692">
        <f>SUMIF(D19:D21,$A40,J19:J21)+SUMIF(D19:D21,$A40,L19:L21)*N(Données_Projet!D24)+SUMIF(D29:D31,$A40,J29:J31)+SUMIF(D29:D31,$A40,L29:L31)*N(Données_Projet!D24)</f>
        <v>0</v>
      </c>
      <c r="E40" s="693"/>
      <c r="F40" s="694"/>
      <c r="G40" s="692">
        <f>SUMIF(D19:D21,$A40,K19:K21)+SUMIF(D19:D21,$A40,L19:L21)*N(Données_Projet!D25)+SUMIF(D29:D31,$A40,K29:K31)+SUMIF(D29:D31,$A40,L29:L31)*N(Données_Projet!D25)</f>
        <v>0</v>
      </c>
      <c r="H40" s="693"/>
      <c r="I40" s="694"/>
      <c r="J40" s="695">
        <f>SUMIF(D19:D21,$A40,M19:M21)+SUMIF(D29:D31,$A40,M29:M31)</f>
        <v>0</v>
      </c>
      <c r="K40" s="696"/>
      <c r="L40" s="697"/>
      <c r="M40" s="695">
        <f t="shared" ref="M40:M43" si="0">SUM(D40:L40)</f>
        <v>0</v>
      </c>
      <c r="N40" s="697"/>
    </row>
    <row r="41" spans="1:16" s="9" customFormat="1" ht="19.399999999999999" customHeight="1" x14ac:dyDescent="0.35">
      <c r="A41" s="713" t="str">
        <f>RefMenu!B20</f>
        <v>Implantation du SIGE</v>
      </c>
      <c r="B41" s="714"/>
      <c r="C41" s="715"/>
      <c r="D41" s="692">
        <f>SUMIF(D19:D21,$A41,J19:J21)+SUMIF(D19:D21,$A41,L19:L21)*N(Données_Projet!D24)+SUMIF(D29:D31,$A41,J29:J31)+SUMIF(D29:D31,$A41,L29:L31)*N(Données_Projet!D24)</f>
        <v>0</v>
      </c>
      <c r="E41" s="693"/>
      <c r="F41" s="694"/>
      <c r="G41" s="692">
        <f>SUMIF(D19:D21,$A41,K19:K21)+SUMIF(D19:D21,$A41,L19:L21)*N(Données_Projet!D25)+SUMIF(D29:D31,$A41,K29:K31)+SUMIF(D29:D31,$A41,L29:L31)*N(Données_Projet!D25)</f>
        <v>0</v>
      </c>
      <c r="H41" s="693"/>
      <c r="I41" s="694"/>
      <c r="J41" s="695">
        <f>SUMIF(D19:D21,$A41,M19:M21)+SUMIF(D29:D31,$A41,M29:M31)</f>
        <v>0</v>
      </c>
      <c r="K41" s="696"/>
      <c r="L41" s="697"/>
      <c r="M41" s="695">
        <f t="shared" si="0"/>
        <v>0</v>
      </c>
      <c r="N41" s="697"/>
    </row>
    <row r="42" spans="1:16" s="9" customFormat="1" ht="19.399999999999999" customHeight="1" x14ac:dyDescent="0.35">
      <c r="A42" s="689" t="str">
        <f>RefMenu!B21</f>
        <v>Consultant de l'énergie</v>
      </c>
      <c r="B42" s="690"/>
      <c r="C42" s="691"/>
      <c r="D42" s="692">
        <f>SUMIF(D19:D21,$A42,J19:J21)+SUMIF(D19:D21,$A42,L19:L21)*N(Données_Projet!D24)+SUMIF(D29:D31,$A42,J29:J31)+SUMIF(D29:D31,$A42,L29:L31)*N(Données_Projet!D24)</f>
        <v>0</v>
      </c>
      <c r="E42" s="693"/>
      <c r="F42" s="694"/>
      <c r="G42" s="692">
        <f>SUMIF(D19:D21,$A42,K19:K21)+SUMIF(D19:D21,$A42,L19:L21)*N(Données_Projet!D25)+SUMIF(D29:D31,$A42,K29:K31)+SUMIF(D29:D31,$A42,L29:L31)*N(Données_Projet!D25)</f>
        <v>0</v>
      </c>
      <c r="H42" s="693"/>
      <c r="I42" s="694"/>
      <c r="J42" s="695">
        <f>SUMIF(D19:D21,$A42,M19:M21)+SUMIF(D29:D31,$A42,M29:M31)</f>
        <v>0</v>
      </c>
      <c r="K42" s="696"/>
      <c r="L42" s="697"/>
      <c r="M42" s="695">
        <f>SUM(D42:L42)</f>
        <v>0</v>
      </c>
      <c r="N42" s="697"/>
    </row>
    <row r="43" spans="1:16" s="9" customFormat="1" ht="19.399999999999999" customHeight="1" x14ac:dyDescent="0.35">
      <c r="A43" s="710" t="str">
        <f>RefMenu!B22</f>
        <v>Mesurage et vérification</v>
      </c>
      <c r="B43" s="711"/>
      <c r="C43" s="712"/>
      <c r="D43" s="707">
        <f>SUMIF(D19:D21,$A43,J19:J21)+SUMIF(D19:D21,$A43,L19:L21)*N(Données_Projet!D24)+SUMIF(D29:D31,$A43,J29:J31)+SUMIF(D29:D31,$A43,L29:L31)*N(Données_Projet!D24)</f>
        <v>0</v>
      </c>
      <c r="E43" s="708"/>
      <c r="F43" s="709"/>
      <c r="G43" s="707">
        <f>SUMIF(D19:D21,$A43,K19:K21)+SUMIF(D19:D21,$A43,L19:L21)*N(Données_Projet!D25)+SUMIF(D29:D31,$A43,K29:K31)+SUMIF(D29:D31,$A43,L29:L31)*N(Données_Projet!D25)</f>
        <v>0</v>
      </c>
      <c r="H43" s="708"/>
      <c r="I43" s="709"/>
      <c r="J43" s="704">
        <f>SUMIF(D19:D21,$A43,M19:M21)+SUMIF(D29:D31,$A43,M29:M31)</f>
        <v>0</v>
      </c>
      <c r="K43" s="706"/>
      <c r="L43" s="705"/>
      <c r="M43" s="704">
        <f t="shared" si="0"/>
        <v>0</v>
      </c>
      <c r="N43" s="705"/>
    </row>
    <row r="44" spans="1:16" s="9" customFormat="1" ht="19.399999999999999" customHeight="1" x14ac:dyDescent="0.35">
      <c r="A44" s="701" t="s">
        <v>136</v>
      </c>
      <c r="B44" s="702"/>
      <c r="C44" s="703"/>
      <c r="D44" s="698">
        <f>SUM(D39:F43)</f>
        <v>0</v>
      </c>
      <c r="E44" s="700"/>
      <c r="F44" s="699"/>
      <c r="G44" s="698">
        <f t="shared" ref="G44" si="1">SUM(G39:I43)</f>
        <v>0</v>
      </c>
      <c r="H44" s="700"/>
      <c r="I44" s="699"/>
      <c r="J44" s="698">
        <f>SUM(J39:L43)</f>
        <v>0</v>
      </c>
      <c r="K44" s="700"/>
      <c r="L44" s="699"/>
      <c r="M44" s="698">
        <f>SUM(M39:N43)</f>
        <v>0</v>
      </c>
      <c r="N44" s="699"/>
    </row>
    <row r="45" spans="1:16" s="9" customFormat="1" ht="19.399999999999999" customHeight="1" x14ac:dyDescent="0.35">
      <c r="A45" s="688" t="s">
        <v>861</v>
      </c>
      <c r="B45" s="688"/>
      <c r="C45" s="688"/>
      <c r="D45" s="688"/>
      <c r="E45" s="688"/>
      <c r="F45" s="688"/>
      <c r="G45" s="688"/>
      <c r="H45" s="688"/>
      <c r="I45" s="688"/>
      <c r="J45" s="688"/>
      <c r="K45" s="688"/>
      <c r="L45" s="688"/>
      <c r="M45" s="688"/>
      <c r="N45" s="688"/>
    </row>
    <row r="46" spans="1:16" s="9" customFormat="1" ht="19.399999999999999" customHeight="1" x14ac:dyDescent="0.3">
      <c r="A46" s="6"/>
      <c r="B46" s="7"/>
      <c r="C46" s="7"/>
      <c r="D46" s="8"/>
      <c r="E46" s="8"/>
      <c r="F46" s="10"/>
      <c r="G46" s="10"/>
      <c r="H46" s="7"/>
      <c r="I46" s="7"/>
      <c r="J46" s="7"/>
      <c r="K46" s="7"/>
      <c r="L46" s="7"/>
      <c r="M46" s="7"/>
      <c r="N46" s="8"/>
    </row>
    <row r="47" spans="1:16" s="9" customFormat="1" ht="17.5" customHeight="1" x14ac:dyDescent="0.3">
      <c r="A47" s="6"/>
      <c r="B47" s="7"/>
      <c r="C47" s="7"/>
      <c r="D47" s="8"/>
      <c r="E47" s="8"/>
      <c r="F47" s="10"/>
      <c r="G47" s="10"/>
      <c r="H47" s="7"/>
      <c r="I47" s="7"/>
      <c r="J47" s="7"/>
      <c r="K47" s="7"/>
      <c r="L47" s="7"/>
      <c r="M47" s="7"/>
      <c r="N47" s="8"/>
    </row>
    <row r="48" spans="1:16" s="9" customFormat="1" ht="23.9" customHeight="1" x14ac:dyDescent="0.3">
      <c r="A48" s="6"/>
      <c r="B48" s="7"/>
      <c r="C48" s="7"/>
      <c r="D48" s="8"/>
      <c r="E48" s="8"/>
      <c r="F48" s="10"/>
      <c r="G48" s="10"/>
      <c r="H48" s="7"/>
      <c r="I48" s="7"/>
      <c r="J48" s="7"/>
      <c r="K48" s="7"/>
      <c r="L48" s="7"/>
      <c r="M48" s="7"/>
      <c r="N48" s="8"/>
      <c r="P48" s="14"/>
    </row>
    <row r="49" spans="1:16" s="9" customFormat="1" ht="19.5" customHeight="1" x14ac:dyDescent="0.3">
      <c r="A49" s="6"/>
      <c r="B49" s="7"/>
      <c r="C49" s="7"/>
      <c r="D49" s="8"/>
      <c r="E49" s="8"/>
      <c r="F49" s="10"/>
      <c r="G49" s="10"/>
      <c r="H49" s="7"/>
      <c r="I49" s="7"/>
      <c r="J49" s="7"/>
      <c r="K49" s="7"/>
      <c r="L49" s="7"/>
      <c r="M49" s="7"/>
      <c r="N49" s="8"/>
      <c r="P49" s="14"/>
    </row>
    <row r="50" spans="1:16" s="9" customFormat="1" ht="19.5" customHeight="1" x14ac:dyDescent="0.3">
      <c r="A50" s="6"/>
      <c r="B50" s="7"/>
      <c r="C50" s="7"/>
      <c r="D50" s="8"/>
      <c r="E50" s="8"/>
      <c r="F50" s="10"/>
      <c r="G50" s="10"/>
      <c r="H50" s="7"/>
      <c r="I50" s="7"/>
      <c r="J50" s="7"/>
      <c r="K50" s="7"/>
      <c r="L50" s="7"/>
      <c r="M50" s="7"/>
      <c r="N50" s="8"/>
      <c r="P50" s="14"/>
    </row>
    <row r="51" spans="1:16" s="9" customFormat="1" ht="19.5" customHeight="1" x14ac:dyDescent="0.3">
      <c r="A51" s="6"/>
      <c r="B51" s="7"/>
      <c r="C51" s="7"/>
      <c r="D51" s="8"/>
      <c r="E51" s="8"/>
      <c r="F51" s="10"/>
      <c r="G51" s="10"/>
      <c r="H51" s="7"/>
      <c r="I51" s="7"/>
      <c r="J51" s="7"/>
      <c r="K51" s="7"/>
      <c r="L51" s="7"/>
      <c r="M51" s="7"/>
      <c r="N51" s="8"/>
      <c r="P51" s="14"/>
    </row>
  </sheetData>
  <sheetProtection password="E9A8" sheet="1" formatRows="0" insertRows="0"/>
  <mergeCells count="88">
    <mergeCell ref="A5:F5"/>
    <mergeCell ref="A6:F6"/>
    <mergeCell ref="J7:L7"/>
    <mergeCell ref="M7:N8"/>
    <mergeCell ref="G5:I5"/>
    <mergeCell ref="J5:L5"/>
    <mergeCell ref="M5:N6"/>
    <mergeCell ref="G6:I6"/>
    <mergeCell ref="J6:L6"/>
    <mergeCell ref="J8:L8"/>
    <mergeCell ref="G7:I7"/>
    <mergeCell ref="G8:I8"/>
    <mergeCell ref="A7:F7"/>
    <mergeCell ref="A8:F8"/>
    <mergeCell ref="A1:N1"/>
    <mergeCell ref="A2:D2"/>
    <mergeCell ref="E2:N2"/>
    <mergeCell ref="A3:N3"/>
    <mergeCell ref="A4:N4"/>
    <mergeCell ref="A9:N9"/>
    <mergeCell ref="A10:I12"/>
    <mergeCell ref="J10:J12"/>
    <mergeCell ref="K10:N10"/>
    <mergeCell ref="K11:L11"/>
    <mergeCell ref="M11:N11"/>
    <mergeCell ref="K12:L12"/>
    <mergeCell ref="M12:N12"/>
    <mergeCell ref="A13:N13"/>
    <mergeCell ref="A14:N14"/>
    <mergeCell ref="A15:D16"/>
    <mergeCell ref="E15:I15"/>
    <mergeCell ref="J15:M15"/>
    <mergeCell ref="E16:I16"/>
    <mergeCell ref="J16:M16"/>
    <mergeCell ref="A22:H22"/>
    <mergeCell ref="J22:L22"/>
    <mergeCell ref="A23:N23"/>
    <mergeCell ref="A24:N24"/>
    <mergeCell ref="A25:D26"/>
    <mergeCell ref="E25:I25"/>
    <mergeCell ref="J25:M25"/>
    <mergeCell ref="E26:I26"/>
    <mergeCell ref="J26:M26"/>
    <mergeCell ref="A32:H32"/>
    <mergeCell ref="J32:L32"/>
    <mergeCell ref="A33:N33"/>
    <mergeCell ref="A34:C34"/>
    <mergeCell ref="D34:F34"/>
    <mergeCell ref="G34:N34"/>
    <mergeCell ref="A35:N35"/>
    <mergeCell ref="A36:N36"/>
    <mergeCell ref="A37:N37"/>
    <mergeCell ref="A38:C38"/>
    <mergeCell ref="D38:F38"/>
    <mergeCell ref="G38:I38"/>
    <mergeCell ref="J38:L38"/>
    <mergeCell ref="M38:N38"/>
    <mergeCell ref="A40:C40"/>
    <mergeCell ref="D40:F40"/>
    <mergeCell ref="G40:I40"/>
    <mergeCell ref="J40:L40"/>
    <mergeCell ref="M40:N40"/>
    <mergeCell ref="A39:C39"/>
    <mergeCell ref="D39:F39"/>
    <mergeCell ref="G39:I39"/>
    <mergeCell ref="J39:L39"/>
    <mergeCell ref="M39:N39"/>
    <mergeCell ref="A42:C42"/>
    <mergeCell ref="D42:F42"/>
    <mergeCell ref="G42:I42"/>
    <mergeCell ref="J42:L42"/>
    <mergeCell ref="M42:N42"/>
    <mergeCell ref="A41:C41"/>
    <mergeCell ref="D41:F41"/>
    <mergeCell ref="G41:I41"/>
    <mergeCell ref="J41:L41"/>
    <mergeCell ref="M41:N41"/>
    <mergeCell ref="A45:N45"/>
    <mergeCell ref="A43:C43"/>
    <mergeCell ref="D43:F43"/>
    <mergeCell ref="G43:I43"/>
    <mergeCell ref="J43:L43"/>
    <mergeCell ref="M43:N43"/>
    <mergeCell ref="A44:C44"/>
    <mergeCell ref="D44:F44"/>
    <mergeCell ref="G44:I44"/>
    <mergeCell ref="J44:L44"/>
    <mergeCell ref="M44:N44"/>
  </mergeCells>
  <conditionalFormatting sqref="B19:C21 E19:H21 B29:C31 E29:H31 N29:N31">
    <cfRule type="expression" dxfId="31" priority="6">
      <formula>B19=""</formula>
    </cfRule>
  </conditionalFormatting>
  <conditionalFormatting sqref="D19:D21 D29:D31">
    <cfRule type="expression" dxfId="30" priority="1">
      <formula>AND(G19="",H19="",J19="",K19="",L19="")</formula>
    </cfRule>
    <cfRule type="expression" dxfId="29" priority="14">
      <formula>AND(I19&lt;&gt;0,D19="")</formula>
    </cfRule>
  </conditionalFormatting>
  <conditionalFormatting sqref="D34:F34">
    <cfRule type="expression" dxfId="28" priority="17">
      <formula>$D$34 =""</formula>
    </cfRule>
  </conditionalFormatting>
  <conditionalFormatting sqref="F19:F21">
    <cfRule type="containsBlanks" priority="18" stopIfTrue="1">
      <formula>LEN(TRIM(F19))=0</formula>
    </cfRule>
    <cfRule type="cellIs" dxfId="27" priority="19" operator="greaterThan">
      <formula>$M$12</formula>
    </cfRule>
    <cfRule type="cellIs" dxfId="26" priority="20" operator="lessThan">
      <formula>$K$12</formula>
    </cfRule>
  </conditionalFormatting>
  <conditionalFormatting sqref="F29:F31">
    <cfRule type="containsBlanks" priority="7" stopIfTrue="1">
      <formula>LEN(TRIM(F29))=0</formula>
    </cfRule>
    <cfRule type="cellIs" dxfId="25" priority="8" operator="greaterThan">
      <formula>$M$12</formula>
    </cfRule>
    <cfRule type="cellIs" dxfId="24" priority="12" operator="lessThan">
      <formula>$K$12</formula>
    </cfRule>
  </conditionalFormatting>
  <conditionalFormatting sqref="G19:M21 G29:M31 I22 M22 I32 M32 D39:N44">
    <cfRule type="cellIs" dxfId="23" priority="15" operator="lessThan">
      <formula>0</formula>
    </cfRule>
  </conditionalFormatting>
  <conditionalFormatting sqref="J18:J19 K19:L19 J20:L21 J29:L31 N19:N21">
    <cfRule type="containsBlanks" dxfId="22" priority="16">
      <formula>LEN(TRIM(J18))=0</formula>
    </cfRule>
  </conditionalFormatting>
  <conditionalFormatting sqref="J28:K28">
    <cfRule type="containsBlanks" dxfId="21" priority="9">
      <formula>LEN(TRIM(J28))=0</formula>
    </cfRule>
  </conditionalFormatting>
  <conditionalFormatting sqref="K18">
    <cfRule type="containsBlanks" dxfId="20" priority="11">
      <formula>LEN(TRIM(K18))=0</formula>
    </cfRule>
  </conditionalFormatting>
  <conditionalFormatting sqref="M12">
    <cfRule type="expression" dxfId="19" priority="2">
      <formula>M12=""</formula>
    </cfRule>
    <cfRule type="containsBlanks" priority="3" stopIfTrue="1">
      <formula>LEN(TRIM(M12))=0</formula>
    </cfRule>
    <cfRule type="cellIs" dxfId="18" priority="4" operator="greaterThan">
      <formula>$M$7</formula>
    </cfRule>
    <cfRule type="cellIs" dxfId="17" priority="5" operator="lessThan">
      <formula>$K$12</formula>
    </cfRule>
  </conditionalFormatting>
  <conditionalFormatting sqref="M19:M21 M29:M31">
    <cfRule type="cellIs" dxfId="16" priority="13" operator="equal">
      <formula>0</formula>
    </cfRule>
  </conditionalFormatting>
  <dataValidations count="13">
    <dataValidation showInputMessage="1" showErrorMessage="1" sqref="I19" xr:uid="{5BF3731D-6513-43F8-899F-B3A239609C11}"/>
    <dataValidation allowBlank="1" showInputMessage="1" showErrorMessage="1" promptTitle="Note :" prompt="Coûts relatifs au SGE pour d'autres sources d'énergies ou qui non pas relatif au SGE." sqref="N17 N27" xr:uid="{F50739E5-8D79-43AB-A029-1A61CC301A0A}"/>
    <dataValidation showInputMessage="1" showErrorMessage="1" promptTitle="Note :" prompt="Le taux horaire ($ CA) est le taux officiel déterminé par le contrôleur financier de l'organisation.  Le coût unitaire est le coût par item réquisitionné." sqref="H27" xr:uid="{1133F933-4B23-4064-8001-54BB4C617899}"/>
    <dataValidation allowBlank="1" showInputMessage="1" showErrorMessage="1" promptTitle="Note :" prompt="Si la facture est en dollars canadiens, inscrire 1._x000a_Si la facture n'est pas en dollars canadiens, indiquer le taux de change de la Banque du Canada à la date de la facture en $ CA / devise." sqref="H17" xr:uid="{97968B98-E981-4045-9518-476A9497B68A}"/>
    <dataValidation allowBlank="1" showInputMessage="1" showErrorMessage="1" promptTitle="Note :" prompt="Montant indiqué dans la facture. Si la devise n'est pas en dollars canadiens, indiquer le taux de change dans la colonne à cet effet et indiquer la devise dans la colonne commentaires." sqref="G17" xr:uid="{62089BBE-18C8-4C98-818C-F3AF53D5F4B4}"/>
    <dataValidation allowBlank="1" showInputMessage="1" showErrorMessage="1" promptTitle="Note :" prompt="Dates de début et de fin des travaux ou date de réquisition interne" sqref="F27" xr:uid="{26CD5BEA-19B6-4D55-9BEE-968333DA9D31}"/>
    <dataValidation allowBlank="1" showInputMessage="1" showErrorMessage="1" promptTitle="Note :" prompt="Numéro du bon de travail ou de réquisition interne" sqref="E27" xr:uid="{690DB995-F752-4D15-914B-5FD0DCE696A3}"/>
    <dataValidation allowBlank="1" showInputMessage="1" showErrorMessage="1" promptTitle="Note :" prompt="Description des travaux réalisés ou des équipements réquisitionnés" sqref="C27" xr:uid="{45D02E48-7586-4FFC-8B94-85BE39C02704}"/>
    <dataValidation allowBlank="1" showInputMessage="1" showErrorMessage="1" promptTitle="Note :" prompt="Nom et fonction de l'employé.  S'il s'agit plutôt d'une réquisition interne, détailler le type d'équipement concerné." sqref="B27" xr:uid="{350B2F30-B9D3-4DEC-B41C-8C6E21B8A594}"/>
    <dataValidation allowBlank="1" showInputMessage="1" showErrorMessage="1" promptTitle="Note :" prompt="Séparer le coût total (colonne I) en coût concernant l'électricité uniquement (J), coût concernant le gaz naturel uniquement (K) et coût commun à l'électricité et au gaz naturel (L).  Tout coût résiduel apparaîtra dans coût non-admisssible (colonne M)." sqref="J15:M15 J25:M25" xr:uid="{6189187C-7E52-4425-8211-A6E81BA4F1FF}"/>
    <dataValidation allowBlank="1" showInputMessage="1" showErrorMessage="1" promptTitle="Note :" prompt="Coût relatif au SGE concernant des sources d'énergie autres que l'électricité ou le gaz naturel ou coût ne concernant pas le SGE." sqref="M27 M17" xr:uid="{BBC6722A-4D7A-4985-BC28-CFA240E072E5}"/>
    <dataValidation type="custom" allowBlank="1" showInputMessage="1" showErrorMessage="1" sqref="G19:H21 G29:H31" xr:uid="{1DFEF6A9-5ADF-4E5E-863B-A9D0E87F3F72}">
      <formula1>ISNUMBER(G19:H21)</formula1>
    </dataValidation>
    <dataValidation type="custom" allowBlank="1" showInputMessage="1" showErrorMessage="1" sqref="J19:L21 J29:L31" xr:uid="{4B62A8CB-7890-4092-931F-AD10E9E2FC95}">
      <formula1>ISNUMBER(J19:L21)</formula1>
    </dataValidation>
  </dataValidations>
  <pageMargins left="0.511811023622047" right="0.511811023622047" top="0.19685039370078741" bottom="0.511811023622047" header="0.31496062992126" footer="0.31496062992126"/>
  <pageSetup paperSize="5" fitToHeight="0" orientation="landscape" r:id="rId1"/>
  <headerFooter>
    <oddFooter>&amp;L&amp;"Arial,Normal"&amp;6Mois 63 : Rapport de dépenses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7E2E161-8CCD-4099-A28D-BEDB6DCA587A}">
          <x14:formula1>
            <xm:f>RefMenu!$B$18:$B$22</xm:f>
          </x14:formula1>
          <xm:sqref>D19:D21</xm:sqref>
        </x14:dataValidation>
        <x14:dataValidation type="list" allowBlank="1" showInputMessage="1" showErrorMessage="1" xr:uid="{77D649FE-3DF2-4511-AD97-AE002C130165}">
          <x14:formula1>
            <xm:f>RefMenu!$C$12:$C$15</xm:f>
          </x14:formula1>
          <xm:sqref>D29:D31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CF201-BDB2-403B-950C-7A18D99BE4DA}">
  <sheetPr>
    <tabColor theme="5" tint="0.79998168889431442"/>
    <pageSetUpPr fitToPage="1"/>
  </sheetPr>
  <dimension ref="A1:P51"/>
  <sheetViews>
    <sheetView showGridLines="0" view="pageLayout" zoomScaleNormal="50" workbookViewId="0">
      <selection activeCell="M12" sqref="M12:N12"/>
    </sheetView>
  </sheetViews>
  <sheetFormatPr baseColWidth="10" defaultColWidth="6" defaultRowHeight="13" x14ac:dyDescent="0.3"/>
  <cols>
    <col min="1" max="1" width="4.453125" style="6" customWidth="1"/>
    <col min="2" max="2" width="18.54296875" style="7" customWidth="1"/>
    <col min="3" max="3" width="18" style="7" customWidth="1"/>
    <col min="4" max="4" width="10" style="8" customWidth="1"/>
    <col min="5" max="5" width="8.1796875" style="8" customWidth="1"/>
    <col min="6" max="6" width="10.54296875" style="10" customWidth="1"/>
    <col min="7" max="7" width="11.453125" style="10" customWidth="1"/>
    <col min="8" max="13" width="11.453125" style="7" customWidth="1"/>
    <col min="14" max="14" width="14.54296875" style="8" customWidth="1"/>
    <col min="15" max="15" width="9.453125" style="7" customWidth="1"/>
    <col min="16" max="16" width="17.1796875" style="7" customWidth="1"/>
    <col min="17" max="17" width="15.453125" style="7" customWidth="1"/>
    <col min="18" max="101" width="6" style="7" customWidth="1"/>
    <col min="102" max="16384" width="6" style="7"/>
  </cols>
  <sheetData>
    <row r="1" spans="1:15" ht="14.5" customHeight="1" x14ac:dyDescent="0.3">
      <c r="A1" s="732"/>
      <c r="B1" s="732"/>
      <c r="C1" s="732"/>
      <c r="D1" s="732"/>
      <c r="E1" s="732"/>
      <c r="F1" s="732"/>
      <c r="G1" s="732"/>
      <c r="H1" s="732"/>
      <c r="I1" s="732"/>
      <c r="J1" s="732"/>
      <c r="K1" s="732"/>
      <c r="L1" s="732"/>
      <c r="M1" s="732"/>
      <c r="N1" s="732"/>
    </row>
    <row r="2" spans="1:15" ht="29.15" customHeight="1" x14ac:dyDescent="0.35">
      <c r="A2" s="732" t="e" vm="1">
        <v>#VALUE!</v>
      </c>
      <c r="B2" s="732"/>
      <c r="C2" s="732"/>
      <c r="D2" s="732"/>
      <c r="E2" s="733" t="s">
        <v>564</v>
      </c>
      <c r="F2" s="734"/>
      <c r="G2" s="734"/>
      <c r="H2" s="734"/>
      <c r="I2" s="734"/>
      <c r="J2" s="734"/>
      <c r="K2" s="734"/>
      <c r="L2" s="734"/>
      <c r="M2" s="734"/>
      <c r="N2" s="734"/>
    </row>
    <row r="3" spans="1:15" ht="14.5" customHeight="1" x14ac:dyDescent="0.3">
      <c r="A3" s="732"/>
      <c r="B3" s="732"/>
      <c r="C3" s="732"/>
      <c r="D3" s="732"/>
      <c r="E3" s="732"/>
      <c r="F3" s="732"/>
      <c r="G3" s="732"/>
      <c r="H3" s="732"/>
      <c r="I3" s="732"/>
      <c r="J3" s="732"/>
      <c r="K3" s="732"/>
      <c r="L3" s="732"/>
      <c r="M3" s="732"/>
      <c r="N3" s="732"/>
    </row>
    <row r="4" spans="1:15" ht="23.9" customHeight="1" thickBot="1" x14ac:dyDescent="0.35">
      <c r="A4" s="659" t="s">
        <v>248</v>
      </c>
      <c r="B4" s="659"/>
      <c r="C4" s="659"/>
      <c r="D4" s="659"/>
      <c r="E4" s="659"/>
      <c r="F4" s="659"/>
      <c r="G4" s="659"/>
      <c r="H4" s="659"/>
      <c r="I4" s="659"/>
      <c r="J4" s="659"/>
      <c r="K4" s="659"/>
      <c r="L4" s="659"/>
      <c r="M4" s="659"/>
      <c r="N4" s="659"/>
    </row>
    <row r="5" spans="1:15" ht="12" customHeight="1" x14ac:dyDescent="0.25">
      <c r="A5" s="514" t="s">
        <v>249</v>
      </c>
      <c r="B5" s="515"/>
      <c r="C5" s="515"/>
      <c r="D5" s="515"/>
      <c r="E5" s="515"/>
      <c r="F5" s="516"/>
      <c r="G5" s="748" t="s">
        <v>250</v>
      </c>
      <c r="H5" s="749"/>
      <c r="I5" s="750"/>
      <c r="J5" s="450" t="s">
        <v>692</v>
      </c>
      <c r="K5" s="450"/>
      <c r="L5" s="450"/>
      <c r="M5" s="742" t="s">
        <v>892</v>
      </c>
      <c r="N5" s="743"/>
    </row>
    <row r="6" spans="1:15" ht="19.399999999999999" customHeight="1" x14ac:dyDescent="0.25">
      <c r="A6" s="467">
        <f xml:space="preserve"> NomEntreprise</f>
        <v>0</v>
      </c>
      <c r="B6" s="468"/>
      <c r="C6" s="468"/>
      <c r="D6" s="468"/>
      <c r="E6" s="468"/>
      <c r="F6" s="469"/>
      <c r="G6" s="452">
        <f xml:space="preserve"> NEQ</f>
        <v>0</v>
      </c>
      <c r="H6" s="504"/>
      <c r="I6" s="453"/>
      <c r="J6" s="470">
        <f xml:space="preserve"> NoProjetHQ</f>
        <v>0</v>
      </c>
      <c r="K6" s="470"/>
      <c r="L6" s="470"/>
      <c r="M6" s="744"/>
      <c r="N6" s="745"/>
    </row>
    <row r="7" spans="1:15" ht="12.25" customHeight="1" x14ac:dyDescent="0.25">
      <c r="A7" s="505" t="s">
        <v>417</v>
      </c>
      <c r="B7" s="506"/>
      <c r="C7" s="506"/>
      <c r="D7" s="506"/>
      <c r="E7" s="506"/>
      <c r="F7" s="507"/>
      <c r="G7" s="466" t="s">
        <v>255</v>
      </c>
      <c r="H7" s="466"/>
      <c r="I7" s="466"/>
      <c r="J7" s="466" t="s">
        <v>693</v>
      </c>
      <c r="K7" s="466"/>
      <c r="L7" s="735"/>
      <c r="M7" s="736" t="str">
        <f>IF(DateDemarrage&lt;&gt;0, EDATE(DateDemarrage, 75), "")</f>
        <v/>
      </c>
      <c r="N7" s="737"/>
    </row>
    <row r="8" spans="1:15" ht="19.399999999999999" customHeight="1" x14ac:dyDescent="0.25">
      <c r="A8" s="467">
        <f xml:space="preserve"> NomUsine</f>
        <v>0</v>
      </c>
      <c r="B8" s="468"/>
      <c r="C8" s="468"/>
      <c r="D8" s="468"/>
      <c r="E8" s="468"/>
      <c r="F8" s="469"/>
      <c r="G8" s="454">
        <f xml:space="preserve"> DateDemarrage</f>
        <v>0</v>
      </c>
      <c r="H8" s="454"/>
      <c r="I8" s="720"/>
      <c r="J8" s="470">
        <f xml:space="preserve"> NoProjetEnergir</f>
        <v>0</v>
      </c>
      <c r="K8" s="470"/>
      <c r="L8" s="452"/>
      <c r="M8" s="738"/>
      <c r="N8" s="739"/>
    </row>
    <row r="9" spans="1:15" x14ac:dyDescent="0.3">
      <c r="A9" s="732"/>
      <c r="B9" s="732"/>
      <c r="C9" s="732"/>
      <c r="D9" s="732"/>
      <c r="E9" s="732"/>
      <c r="F9" s="732"/>
      <c r="G9" s="732"/>
      <c r="H9" s="732"/>
      <c r="I9" s="732"/>
      <c r="J9" s="732"/>
      <c r="K9" s="732"/>
      <c r="L9" s="732"/>
      <c r="M9" s="732"/>
      <c r="N9" s="732"/>
    </row>
    <row r="10" spans="1:15" ht="13.5" customHeight="1" thickBot="1" x14ac:dyDescent="0.3">
      <c r="A10" s="721" t="s">
        <v>672</v>
      </c>
      <c r="B10" s="722"/>
      <c r="C10" s="722"/>
      <c r="D10" s="722"/>
      <c r="E10" s="722"/>
      <c r="F10" s="722"/>
      <c r="G10" s="722"/>
      <c r="H10" s="722"/>
      <c r="I10" s="723"/>
      <c r="J10" s="724"/>
      <c r="K10" s="426" t="s">
        <v>272</v>
      </c>
      <c r="L10" s="426"/>
      <c r="M10" s="426"/>
      <c r="N10" s="426"/>
    </row>
    <row r="11" spans="1:15" ht="12" customHeight="1" x14ac:dyDescent="0.25">
      <c r="A11" s="724"/>
      <c r="B11" s="725"/>
      <c r="C11" s="725"/>
      <c r="D11" s="725"/>
      <c r="E11" s="725"/>
      <c r="F11" s="725"/>
      <c r="G11" s="725"/>
      <c r="H11" s="725"/>
      <c r="I11" s="726"/>
      <c r="J11" s="724"/>
      <c r="K11" s="730" t="s">
        <v>77</v>
      </c>
      <c r="L11" s="730"/>
      <c r="M11" s="730" t="s">
        <v>829</v>
      </c>
      <c r="N11" s="730"/>
    </row>
    <row r="12" spans="1:15" s="6" customFormat="1" ht="16.5" customHeight="1" x14ac:dyDescent="0.3">
      <c r="A12" s="727"/>
      <c r="B12" s="728"/>
      <c r="C12" s="728"/>
      <c r="D12" s="728"/>
      <c r="E12" s="728"/>
      <c r="F12" s="728"/>
      <c r="G12" s="728"/>
      <c r="H12" s="728"/>
      <c r="I12" s="729"/>
      <c r="J12" s="724"/>
      <c r="K12" s="731">
        <f>'Mois63-DEP'!M12+1</f>
        <v>1</v>
      </c>
      <c r="L12" s="731"/>
      <c r="M12" s="751"/>
      <c r="N12" s="924"/>
    </row>
    <row r="13" spans="1:15" s="6" customFormat="1" ht="29.15" customHeight="1" x14ac:dyDescent="0.3">
      <c r="A13" s="747"/>
      <c r="B13" s="747"/>
      <c r="C13" s="747"/>
      <c r="D13" s="747"/>
      <c r="E13" s="747"/>
      <c r="F13" s="747"/>
      <c r="G13" s="747"/>
      <c r="H13" s="747"/>
      <c r="I13" s="747"/>
      <c r="J13" s="747"/>
      <c r="K13" s="747"/>
      <c r="L13" s="747"/>
      <c r="M13" s="747"/>
      <c r="N13" s="747"/>
    </row>
    <row r="14" spans="1:15" s="6" customFormat="1" ht="23.9" customHeight="1" x14ac:dyDescent="0.3">
      <c r="A14" s="746" t="s">
        <v>256</v>
      </c>
      <c r="B14" s="746"/>
      <c r="C14" s="746"/>
      <c r="D14" s="746"/>
      <c r="E14" s="746"/>
      <c r="F14" s="746"/>
      <c r="G14" s="746"/>
      <c r="H14" s="746"/>
      <c r="I14" s="746"/>
      <c r="J14" s="746"/>
      <c r="K14" s="746"/>
      <c r="L14" s="746"/>
      <c r="M14" s="746"/>
      <c r="N14" s="746"/>
      <c r="O14" s="128"/>
    </row>
    <row r="15" spans="1:15" s="6" customFormat="1" ht="12.25" customHeight="1" x14ac:dyDescent="0.3">
      <c r="A15" s="680" t="s">
        <v>264</v>
      </c>
      <c r="B15" s="681"/>
      <c r="C15" s="681"/>
      <c r="D15" s="681"/>
      <c r="E15" s="716"/>
      <c r="F15" s="717"/>
      <c r="G15" s="717"/>
      <c r="H15" s="717"/>
      <c r="I15" s="717"/>
      <c r="J15" s="677" t="e" vm="3">
        <v>#VALUE!</v>
      </c>
      <c r="K15" s="677"/>
      <c r="L15" s="677"/>
      <c r="M15" s="678"/>
      <c r="N15" s="194"/>
      <c r="O15" s="128"/>
    </row>
    <row r="16" spans="1:15" s="6" customFormat="1" ht="15.75" customHeight="1" thickBot="1" x14ac:dyDescent="0.35">
      <c r="A16" s="682"/>
      <c r="B16" s="683"/>
      <c r="C16" s="683"/>
      <c r="D16" s="683"/>
      <c r="E16" s="718" t="s">
        <v>257</v>
      </c>
      <c r="F16" s="719"/>
      <c r="G16" s="719"/>
      <c r="H16" s="719"/>
      <c r="I16" s="719"/>
      <c r="J16" s="686" t="s">
        <v>720</v>
      </c>
      <c r="K16" s="687"/>
      <c r="L16" s="687"/>
      <c r="M16" s="687"/>
      <c r="N16" s="195"/>
      <c r="O16" s="128"/>
    </row>
    <row r="17" spans="1:15" s="6" customFormat="1" ht="12.25" customHeight="1" x14ac:dyDescent="0.3">
      <c r="A17" s="189"/>
      <c r="B17" s="150"/>
      <c r="C17" s="150"/>
      <c r="D17" s="190"/>
      <c r="E17" s="191"/>
      <c r="F17" s="150"/>
      <c r="G17" s="150" t="e" vm="3">
        <v>#VALUE!</v>
      </c>
      <c r="H17" s="150" t="e" vm="3">
        <v>#VALUE!</v>
      </c>
      <c r="I17" s="190"/>
      <c r="J17" s="191"/>
      <c r="K17" s="193"/>
      <c r="L17" s="293"/>
      <c r="M17" s="294" t="e" vm="3">
        <v>#VALUE!</v>
      </c>
      <c r="N17" s="191"/>
      <c r="O17" s="128"/>
    </row>
    <row r="18" spans="1:15" s="6" customFormat="1" ht="68.5" customHeight="1" x14ac:dyDescent="0.3">
      <c r="A18" s="188" t="s">
        <v>258</v>
      </c>
      <c r="B18" s="150" t="s">
        <v>368</v>
      </c>
      <c r="C18" s="150" t="s">
        <v>365</v>
      </c>
      <c r="D18" s="190" t="s">
        <v>366</v>
      </c>
      <c r="E18" s="191" t="s">
        <v>448</v>
      </c>
      <c r="F18" s="150" t="s">
        <v>830</v>
      </c>
      <c r="G18" s="150" t="s">
        <v>553</v>
      </c>
      <c r="H18" s="150" t="s">
        <v>425</v>
      </c>
      <c r="I18" s="190" t="s">
        <v>261</v>
      </c>
      <c r="J18" s="290" t="s">
        <v>554</v>
      </c>
      <c r="K18" s="34" t="s">
        <v>555</v>
      </c>
      <c r="L18" s="150" t="s">
        <v>556</v>
      </c>
      <c r="M18" s="190" t="s">
        <v>744</v>
      </c>
      <c r="N18" s="192" t="s">
        <v>367</v>
      </c>
      <c r="O18" s="128"/>
    </row>
    <row r="19" spans="1:15" s="6" customFormat="1" ht="23.9" customHeight="1" x14ac:dyDescent="0.3">
      <c r="A19" s="209" cm="1">
        <f t="array" ref="A19:A21">ROW()-ROW(A19:A21)-1</f>
        <v>-1</v>
      </c>
      <c r="B19" s="210"/>
      <c r="C19" s="210"/>
      <c r="D19" s="263"/>
      <c r="E19" s="203"/>
      <c r="F19" s="205"/>
      <c r="G19" s="151"/>
      <c r="H19" s="204"/>
      <c r="I19" s="199" t="str" cm="1">
        <f t="array" ref="I19:I21">IF((G19:G21&lt;&gt;"")*(H19:H21&lt;&gt;""), G19:G21 * H19:H21, "")</f>
        <v/>
      </c>
      <c r="J19" s="201"/>
      <c r="K19" s="151"/>
      <c r="L19" s="151"/>
      <c r="M19" s="199" t="str" cm="1">
        <f t="array" ref="M19:M21">IF((I19:I21&lt;&gt;"")+(J19:J21&lt;&gt;"")+(K19:K21&lt;&gt;"")+(L19:L21&lt;&gt;""), IFERROR(I19:I21*1,0) - (IFERROR(J19:J21*1,0) + IFERROR(K19:K21*1,0) + IFERROR(L19:L21*1,0)),"")</f>
        <v/>
      </c>
      <c r="N19" s="237"/>
      <c r="O19" s="128"/>
    </row>
    <row r="20" spans="1:15" s="6" customFormat="1" ht="23.9" customHeight="1" x14ac:dyDescent="0.3">
      <c r="A20" s="209">
        <v>-2</v>
      </c>
      <c r="B20" s="210"/>
      <c r="C20" s="210"/>
      <c r="D20" s="263"/>
      <c r="E20" s="203"/>
      <c r="F20" s="205"/>
      <c r="G20" s="151"/>
      <c r="H20" s="204"/>
      <c r="I20" s="199" t="str">
        <v/>
      </c>
      <c r="J20" s="201"/>
      <c r="K20" s="151"/>
      <c r="L20" s="151"/>
      <c r="M20" s="199" t="str">
        <v/>
      </c>
      <c r="N20" s="237"/>
      <c r="O20" s="128"/>
    </row>
    <row r="21" spans="1:15" s="6" customFormat="1" ht="23.9" customHeight="1" x14ac:dyDescent="0.3">
      <c r="A21" s="209">
        <v>-3</v>
      </c>
      <c r="B21" s="210"/>
      <c r="C21" s="210"/>
      <c r="D21" s="263"/>
      <c r="E21" s="203"/>
      <c r="F21" s="205"/>
      <c r="G21" s="151"/>
      <c r="H21" s="204"/>
      <c r="I21" s="199" t="str">
        <v/>
      </c>
      <c r="J21" s="201"/>
      <c r="K21" s="151"/>
      <c r="L21" s="151"/>
      <c r="M21" s="199" t="str">
        <v/>
      </c>
      <c r="N21" s="237"/>
      <c r="O21" s="128"/>
    </row>
    <row r="22" spans="1:15" s="6" customFormat="1" ht="23.9" customHeight="1" x14ac:dyDescent="0.3">
      <c r="A22" s="757" t="s">
        <v>136</v>
      </c>
      <c r="B22" s="758"/>
      <c r="C22" s="758"/>
      <c r="D22" s="758"/>
      <c r="E22" s="758"/>
      <c r="F22" s="758"/>
      <c r="G22" s="758"/>
      <c r="H22" s="759"/>
      <c r="I22" s="219">
        <f>SUM(I19:I21)</f>
        <v>0</v>
      </c>
      <c r="J22" s="757" t="s">
        <v>136</v>
      </c>
      <c r="K22" s="758"/>
      <c r="L22" s="759"/>
      <c r="M22" s="219">
        <f>SUM(M19:M21)</f>
        <v>0</v>
      </c>
      <c r="N22" s="200"/>
      <c r="O22" s="128"/>
    </row>
    <row r="23" spans="1:15" s="6" customFormat="1" ht="63" customHeight="1" x14ac:dyDescent="0.3">
      <c r="A23" s="761"/>
      <c r="B23" s="761"/>
      <c r="C23" s="761"/>
      <c r="D23" s="761"/>
      <c r="E23" s="761"/>
      <c r="F23" s="761"/>
      <c r="G23" s="761"/>
      <c r="H23" s="761"/>
      <c r="I23" s="761"/>
      <c r="J23" s="761"/>
      <c r="K23" s="761"/>
      <c r="L23" s="761"/>
      <c r="M23" s="761"/>
      <c r="N23" s="761"/>
      <c r="O23" s="128"/>
    </row>
    <row r="24" spans="1:15" s="6" customFormat="1" ht="27.65" customHeight="1" x14ac:dyDescent="0.3">
      <c r="A24" s="760"/>
      <c r="B24" s="760"/>
      <c r="C24" s="760"/>
      <c r="D24" s="760"/>
      <c r="E24" s="760"/>
      <c r="F24" s="760"/>
      <c r="G24" s="760"/>
      <c r="H24" s="760"/>
      <c r="I24" s="760"/>
      <c r="J24" s="760"/>
      <c r="K24" s="760"/>
      <c r="L24" s="760"/>
      <c r="M24" s="760"/>
      <c r="N24" s="760"/>
      <c r="O24" s="128"/>
    </row>
    <row r="25" spans="1:15" ht="12.25" customHeight="1" x14ac:dyDescent="0.25">
      <c r="A25" s="680" t="s">
        <v>263</v>
      </c>
      <c r="B25" s="681"/>
      <c r="C25" s="681"/>
      <c r="D25" s="681"/>
      <c r="E25" s="679"/>
      <c r="F25" s="679"/>
      <c r="G25" s="679"/>
      <c r="H25" s="679"/>
      <c r="I25" s="679"/>
      <c r="J25" s="677" t="e" vm="3">
        <v>#VALUE!</v>
      </c>
      <c r="K25" s="677"/>
      <c r="L25" s="677"/>
      <c r="M25" s="678"/>
      <c r="N25" s="211"/>
    </row>
    <row r="26" spans="1:15" ht="12.25" customHeight="1" thickBot="1" x14ac:dyDescent="0.3">
      <c r="A26" s="682"/>
      <c r="B26" s="683"/>
      <c r="C26" s="683"/>
      <c r="D26" s="683"/>
      <c r="E26" s="684" t="s">
        <v>257</v>
      </c>
      <c r="F26" s="685"/>
      <c r="G26" s="685"/>
      <c r="H26" s="685"/>
      <c r="I26" s="685"/>
      <c r="J26" s="686" t="s">
        <v>720</v>
      </c>
      <c r="K26" s="687"/>
      <c r="L26" s="687"/>
      <c r="M26" s="687"/>
      <c r="N26" s="195"/>
    </row>
    <row r="27" spans="1:15" ht="12.25" customHeight="1" x14ac:dyDescent="0.25">
      <c r="A27" s="292"/>
      <c r="B27" s="291" t="e" vm="3">
        <v>#VALUE!</v>
      </c>
      <c r="C27" s="291" t="e" vm="3">
        <v>#VALUE!</v>
      </c>
      <c r="D27" s="213"/>
      <c r="E27" s="191" t="e" vm="3">
        <v>#VALUE!</v>
      </c>
      <c r="F27" s="150" t="e" vm="3">
        <v>#VALUE!</v>
      </c>
      <c r="G27" s="150"/>
      <c r="H27" s="150" t="e" vm="3">
        <v>#VALUE!</v>
      </c>
      <c r="I27" s="214"/>
      <c r="J27" s="215"/>
      <c r="K27" s="212"/>
      <c r="L27" s="212"/>
      <c r="M27" s="190" t="e" vm="3">
        <v>#VALUE!</v>
      </c>
      <c r="N27" s="191"/>
    </row>
    <row r="28" spans="1:15" ht="66.75" customHeight="1" x14ac:dyDescent="0.25">
      <c r="A28" s="189" t="s">
        <v>258</v>
      </c>
      <c r="B28" s="150" t="s">
        <v>551</v>
      </c>
      <c r="C28" s="150" t="s">
        <v>78</v>
      </c>
      <c r="D28" s="190" t="s">
        <v>259</v>
      </c>
      <c r="E28" s="191" t="s">
        <v>552</v>
      </c>
      <c r="F28" s="150" t="s">
        <v>831</v>
      </c>
      <c r="G28" s="150" t="s">
        <v>370</v>
      </c>
      <c r="H28" s="150" t="s">
        <v>557</v>
      </c>
      <c r="I28" s="190" t="s">
        <v>261</v>
      </c>
      <c r="J28" s="290" t="s">
        <v>554</v>
      </c>
      <c r="K28" s="34" t="s">
        <v>555</v>
      </c>
      <c r="L28" s="150" t="s">
        <v>556</v>
      </c>
      <c r="M28" s="190" t="s">
        <v>744</v>
      </c>
      <c r="N28" s="191" t="s">
        <v>260</v>
      </c>
    </row>
    <row r="29" spans="1:15" ht="23.9" customHeight="1" x14ac:dyDescent="0.25">
      <c r="A29" s="209" cm="1">
        <f t="array" ref="A29:A31">ROW()-ROW(A29:A31)-1</f>
        <v>-1</v>
      </c>
      <c r="B29" s="210"/>
      <c r="C29" s="210"/>
      <c r="D29" s="263"/>
      <c r="E29" s="216"/>
      <c r="F29" s="205"/>
      <c r="G29" s="327"/>
      <c r="H29" s="326"/>
      <c r="I29" s="217" t="str" cm="1">
        <f t="array" ref="I29:I31">IF((G29:G31&lt;&gt;"")*(H29:H31&lt;&gt;""), G29:G31 * H29:H31, "")</f>
        <v/>
      </c>
      <c r="J29" s="201"/>
      <c r="K29" s="151"/>
      <c r="L29" s="151"/>
      <c r="M29" s="217" t="str" cm="1">
        <f t="array" ref="M29:M31">IF((I29:I31&lt;&gt;"")+(J29:J31&lt;&gt;"")+(K29:K31&lt;&gt;"")+(L29:L31&lt;&gt;""), IFERROR(I29:I31*1,0) - (IFERROR(J29:J31*1,0) + IFERROR(K29:K31*1,0) + IFERROR(L29:L31*1,0)),"")</f>
        <v/>
      </c>
      <c r="N29" s="238"/>
    </row>
    <row r="30" spans="1:15" ht="23.9" customHeight="1" x14ac:dyDescent="0.25">
      <c r="A30" s="209">
        <v>-2</v>
      </c>
      <c r="B30" s="210"/>
      <c r="C30" s="210"/>
      <c r="D30" s="263"/>
      <c r="E30" s="216"/>
      <c r="F30" s="205"/>
      <c r="G30" s="327"/>
      <c r="H30" s="326"/>
      <c r="I30" s="217" t="str">
        <v/>
      </c>
      <c r="J30" s="201"/>
      <c r="K30" s="151"/>
      <c r="L30" s="151"/>
      <c r="M30" s="217" t="str">
        <v/>
      </c>
      <c r="N30" s="238"/>
    </row>
    <row r="31" spans="1:15" ht="23.9" customHeight="1" x14ac:dyDescent="0.25">
      <c r="A31" s="209">
        <v>-3</v>
      </c>
      <c r="B31" s="210"/>
      <c r="C31" s="210"/>
      <c r="D31" s="263"/>
      <c r="E31" s="216"/>
      <c r="F31" s="205"/>
      <c r="G31" s="327"/>
      <c r="H31" s="326"/>
      <c r="I31" s="217" t="str">
        <v/>
      </c>
      <c r="J31" s="201"/>
      <c r="K31" s="151"/>
      <c r="L31" s="151"/>
      <c r="M31" s="217" t="str">
        <v/>
      </c>
      <c r="N31" s="238"/>
    </row>
    <row r="32" spans="1:15" ht="23.9" customHeight="1" x14ac:dyDescent="0.25">
      <c r="A32" s="754" t="s">
        <v>136</v>
      </c>
      <c r="B32" s="755"/>
      <c r="C32" s="755"/>
      <c r="D32" s="755"/>
      <c r="E32" s="755"/>
      <c r="F32" s="755"/>
      <c r="G32" s="755"/>
      <c r="H32" s="756"/>
      <c r="I32" s="219">
        <f>SUM(I29:I31)</f>
        <v>0</v>
      </c>
      <c r="J32" s="754" t="s">
        <v>136</v>
      </c>
      <c r="K32" s="755"/>
      <c r="L32" s="756"/>
      <c r="M32" s="219">
        <f>SUM(M29:M31)</f>
        <v>0</v>
      </c>
      <c r="N32" s="218"/>
    </row>
    <row r="33" spans="1:16" ht="9.65" customHeight="1" x14ac:dyDescent="0.25">
      <c r="A33" s="753"/>
      <c r="B33" s="753"/>
      <c r="C33" s="753"/>
      <c r="D33" s="753"/>
      <c r="E33" s="753"/>
      <c r="F33" s="753"/>
      <c r="G33" s="753"/>
      <c r="H33" s="753"/>
      <c r="I33" s="753"/>
      <c r="J33" s="753"/>
      <c r="K33" s="753"/>
      <c r="L33" s="753"/>
      <c r="M33" s="753"/>
      <c r="N33" s="753"/>
    </row>
    <row r="34" spans="1:16" ht="22.4" customHeight="1" x14ac:dyDescent="0.25">
      <c r="A34" s="666" t="s">
        <v>9</v>
      </c>
      <c r="B34" s="666"/>
      <c r="C34" s="667"/>
      <c r="D34" s="668"/>
      <c r="E34" s="669"/>
      <c r="F34" s="670"/>
      <c r="G34" s="740" t="s">
        <v>558</v>
      </c>
      <c r="H34" s="741"/>
      <c r="I34" s="741"/>
      <c r="J34" s="741"/>
      <c r="K34" s="741"/>
      <c r="L34" s="741"/>
      <c r="M34" s="741"/>
      <c r="N34" s="741"/>
    </row>
    <row r="35" spans="1:16" ht="7.4" customHeight="1" x14ac:dyDescent="0.25">
      <c r="A35" s="666"/>
      <c r="B35" s="666"/>
      <c r="C35" s="666"/>
      <c r="D35" s="666"/>
      <c r="E35" s="666"/>
      <c r="F35" s="666"/>
      <c r="G35" s="666"/>
      <c r="H35" s="666"/>
      <c r="I35" s="666"/>
      <c r="J35" s="666"/>
      <c r="K35" s="666"/>
      <c r="L35" s="666"/>
      <c r="M35" s="666"/>
      <c r="N35" s="666"/>
    </row>
    <row r="36" spans="1:16" s="9" customFormat="1" ht="23.9" customHeight="1" x14ac:dyDescent="0.35">
      <c r="A36" s="671" t="s">
        <v>665</v>
      </c>
      <c r="B36" s="672"/>
      <c r="C36" s="672"/>
      <c r="D36" s="672"/>
      <c r="E36" s="672"/>
      <c r="F36" s="672"/>
      <c r="G36" s="672"/>
      <c r="H36" s="672"/>
      <c r="I36" s="673"/>
      <c r="J36" s="673"/>
      <c r="K36" s="673"/>
      <c r="L36" s="673"/>
      <c r="M36" s="673"/>
      <c r="N36" s="673"/>
    </row>
    <row r="37" spans="1:16" s="9" customFormat="1" ht="26.15" customHeight="1" thickBot="1" x14ac:dyDescent="0.4">
      <c r="A37" s="674" t="s">
        <v>262</v>
      </c>
      <c r="B37" s="675"/>
      <c r="C37" s="675"/>
      <c r="D37" s="675"/>
      <c r="E37" s="675"/>
      <c r="F37" s="675"/>
      <c r="G37" s="675"/>
      <c r="H37" s="675"/>
      <c r="I37" s="675"/>
      <c r="J37" s="675"/>
      <c r="K37" s="675"/>
      <c r="L37" s="675"/>
      <c r="M37" s="675"/>
      <c r="N37" s="676"/>
    </row>
    <row r="38" spans="1:16" s="9" customFormat="1" ht="24" customHeight="1" x14ac:dyDescent="0.35">
      <c r="A38" s="663" t="s">
        <v>259</v>
      </c>
      <c r="B38" s="664"/>
      <c r="C38" s="665"/>
      <c r="D38" s="660" t="s">
        <v>371</v>
      </c>
      <c r="E38" s="662"/>
      <c r="F38" s="661"/>
      <c r="G38" s="660" t="s">
        <v>372</v>
      </c>
      <c r="H38" s="662"/>
      <c r="I38" s="661"/>
      <c r="J38" s="660" t="s">
        <v>747</v>
      </c>
      <c r="K38" s="662"/>
      <c r="L38" s="661"/>
      <c r="M38" s="660" t="s">
        <v>136</v>
      </c>
      <c r="N38" s="661"/>
    </row>
    <row r="39" spans="1:16" s="9" customFormat="1" ht="15.75" customHeight="1" x14ac:dyDescent="0.35">
      <c r="A39" s="713" t="str">
        <f>RefMenu!B18</f>
        <v>Analyse diagnostique</v>
      </c>
      <c r="B39" s="714"/>
      <c r="C39" s="715"/>
      <c r="D39" s="692">
        <f>SUMIF(D19:D21,$A39,J19:J21)+SUMIF(D19:D21,$A39,L19:L21)*N(Données_Projet!D24)+SUMIF(D29:D31,$A39,J29:J31)+SUMIF(D29:D31,$A39,L29:L31)*N(Données_Projet!D24)</f>
        <v>0</v>
      </c>
      <c r="E39" s="693"/>
      <c r="F39" s="694"/>
      <c r="G39" s="692">
        <f>SUMIF(D19:D21,$A39,K19:K21)+SUMIF(D19:D21,$A39,L19:L21)*N(Données_Projet!D25)+SUMIF(D29:D31,$A39,K29:K31)+SUMIF(D29:D31,$A39,L29:L31)*N(Données_Projet!D25)</f>
        <v>0</v>
      </c>
      <c r="H39" s="693"/>
      <c r="I39" s="694"/>
      <c r="J39" s="695">
        <f>SUMIF(D19:D21,$A39,M19:M21)+SUMIF(D29:D31,$A39,M29:M31)</f>
        <v>0</v>
      </c>
      <c r="K39" s="696"/>
      <c r="L39" s="697"/>
      <c r="M39" s="695">
        <f>SUM(D39:L39)</f>
        <v>0</v>
      </c>
      <c r="N39" s="697"/>
    </row>
    <row r="40" spans="1:16" s="9" customFormat="1" ht="15.65" customHeight="1" x14ac:dyDescent="0.35">
      <c r="A40" s="713" t="str">
        <f>RefMenu!B19</f>
        <v>Implantation du SGE</v>
      </c>
      <c r="B40" s="714"/>
      <c r="C40" s="715"/>
      <c r="D40" s="692">
        <f>SUMIF(D19:D21,$A40,J19:J21)+SUMIF(D19:D21,$A40,L19:L21)*N(Données_Projet!D24)+SUMIF(D29:D31,$A40,J29:J31)+SUMIF(D29:D31,$A40,L29:L31)*N(Données_Projet!D24)</f>
        <v>0</v>
      </c>
      <c r="E40" s="693"/>
      <c r="F40" s="694"/>
      <c r="G40" s="692">
        <f>SUMIF(D19:D21,$A40,K19:K21)+SUMIF(D19:D21,$A40,L19:L21)*N(Données_Projet!D25)+SUMIF(D29:D31,$A40,K29:K31)+SUMIF(D29:D31,$A40,L29:L31)*N(Données_Projet!D25)</f>
        <v>0</v>
      </c>
      <c r="H40" s="693"/>
      <c r="I40" s="694"/>
      <c r="J40" s="695">
        <f>SUMIF(D19:D21,$A40,M19:M21)+SUMIF(D29:D31,$A40,M29:M31)</f>
        <v>0</v>
      </c>
      <c r="K40" s="696"/>
      <c r="L40" s="697"/>
      <c r="M40" s="695">
        <f t="shared" ref="M40:M43" si="0">SUM(D40:L40)</f>
        <v>0</v>
      </c>
      <c r="N40" s="697"/>
    </row>
    <row r="41" spans="1:16" s="9" customFormat="1" ht="19.399999999999999" customHeight="1" x14ac:dyDescent="0.35">
      <c r="A41" s="713" t="str">
        <f>RefMenu!B20</f>
        <v>Implantation du SIGE</v>
      </c>
      <c r="B41" s="714"/>
      <c r="C41" s="715"/>
      <c r="D41" s="692">
        <f>SUMIF(D19:D21,$A41,J19:J21)+SUMIF(D19:D21,$A41,L19:L21)*N(Données_Projet!D24)+SUMIF(D29:D31,$A41,J29:J31)+SUMIF(D29:D31,$A41,L29:L31)*N(Données_Projet!D24)</f>
        <v>0</v>
      </c>
      <c r="E41" s="693"/>
      <c r="F41" s="694"/>
      <c r="G41" s="692">
        <f>SUMIF(D19:D21,$A41,K19:K21)+SUMIF(D19:D21,$A41,L19:L21)*N(Données_Projet!D25)+SUMIF(D29:D31,$A41,K29:K31)+SUMIF(D29:D31,$A41,L29:L31)*N(Données_Projet!D25)</f>
        <v>0</v>
      </c>
      <c r="H41" s="693"/>
      <c r="I41" s="694"/>
      <c r="J41" s="695">
        <f>SUMIF(D19:D21,$A41,M19:M21)+SUMIF(D29:D31,$A41,M29:M31)</f>
        <v>0</v>
      </c>
      <c r="K41" s="696"/>
      <c r="L41" s="697"/>
      <c r="M41" s="695">
        <f t="shared" si="0"/>
        <v>0</v>
      </c>
      <c r="N41" s="697"/>
    </row>
    <row r="42" spans="1:16" s="9" customFormat="1" ht="19.399999999999999" customHeight="1" x14ac:dyDescent="0.35">
      <c r="A42" s="689" t="str">
        <f>RefMenu!B21</f>
        <v>Consultant de l'énergie</v>
      </c>
      <c r="B42" s="690"/>
      <c r="C42" s="691"/>
      <c r="D42" s="692">
        <f>SUMIF(D19:D21,$A42,J19:J21)+SUMIF(D19:D21,$A42,L19:L21)*N(Données_Projet!D24)+SUMIF(D29:D31,$A42,J29:J31)+SUMIF(D29:D31,$A42,L29:L31)*N(Données_Projet!D24)</f>
        <v>0</v>
      </c>
      <c r="E42" s="693"/>
      <c r="F42" s="694"/>
      <c r="G42" s="692">
        <f>SUMIF(D19:D21,$A42,K19:K21)+SUMIF(D19:D21,$A42,L19:L21)*N(Données_Projet!D25)+SUMIF(D29:D31,$A42,K29:K31)+SUMIF(D29:D31,$A42,L29:L31)*N(Données_Projet!D25)</f>
        <v>0</v>
      </c>
      <c r="H42" s="693"/>
      <c r="I42" s="694"/>
      <c r="J42" s="695">
        <f>SUMIF(D19:D21,$A42,M19:M21)+SUMIF(D29:D31,$A42,M29:M31)</f>
        <v>0</v>
      </c>
      <c r="K42" s="696"/>
      <c r="L42" s="697"/>
      <c r="M42" s="695">
        <f>SUM(D42:L42)</f>
        <v>0</v>
      </c>
      <c r="N42" s="697"/>
    </row>
    <row r="43" spans="1:16" s="9" customFormat="1" ht="19.399999999999999" customHeight="1" x14ac:dyDescent="0.35">
      <c r="A43" s="710" t="str">
        <f>RefMenu!B22</f>
        <v>Mesurage et vérification</v>
      </c>
      <c r="B43" s="711"/>
      <c r="C43" s="712"/>
      <c r="D43" s="707">
        <f>SUMIF(D19:D21,$A43,J19:J21)+SUMIF(D19:D21,$A43,L19:L21)*N(Données_Projet!D24)+SUMIF(D29:D31,$A43,J29:J31)+SUMIF(D29:D31,$A43,L29:L31)*N(Données_Projet!D24)</f>
        <v>0</v>
      </c>
      <c r="E43" s="708"/>
      <c r="F43" s="709"/>
      <c r="G43" s="707">
        <f>SUMIF(D19:D21,$A43,K19:K21)+SUMIF(D19:D21,$A43,L19:L21)*N(Données_Projet!D25)+SUMIF(D29:D31,$A43,K29:K31)+SUMIF(D29:D31,$A43,L29:L31)*N(Données_Projet!D25)</f>
        <v>0</v>
      </c>
      <c r="H43" s="708"/>
      <c r="I43" s="709"/>
      <c r="J43" s="704">
        <f>SUMIF(D19:D21,$A43,M19:M21)+SUMIF(D29:D31,$A43,M29:M31)</f>
        <v>0</v>
      </c>
      <c r="K43" s="706"/>
      <c r="L43" s="705"/>
      <c r="M43" s="704">
        <f t="shared" si="0"/>
        <v>0</v>
      </c>
      <c r="N43" s="705"/>
    </row>
    <row r="44" spans="1:16" s="9" customFormat="1" ht="19.399999999999999" customHeight="1" x14ac:dyDescent="0.35">
      <c r="A44" s="701" t="s">
        <v>136</v>
      </c>
      <c r="B44" s="702"/>
      <c r="C44" s="703"/>
      <c r="D44" s="698">
        <f>SUM(D39:F43)</f>
        <v>0</v>
      </c>
      <c r="E44" s="700"/>
      <c r="F44" s="699"/>
      <c r="G44" s="698">
        <f t="shared" ref="G44" si="1">SUM(G39:I43)</f>
        <v>0</v>
      </c>
      <c r="H44" s="700"/>
      <c r="I44" s="699"/>
      <c r="J44" s="698">
        <f>SUM(J39:L43)</f>
        <v>0</v>
      </c>
      <c r="K44" s="700"/>
      <c r="L44" s="699"/>
      <c r="M44" s="698">
        <f>SUM(M39:N43)</f>
        <v>0</v>
      </c>
      <c r="N44" s="699"/>
    </row>
    <row r="45" spans="1:16" s="9" customFormat="1" ht="19.399999999999999" customHeight="1" x14ac:dyDescent="0.35">
      <c r="A45" s="688" t="s">
        <v>666</v>
      </c>
      <c r="B45" s="688"/>
      <c r="C45" s="688"/>
      <c r="D45" s="688"/>
      <c r="E45" s="688"/>
      <c r="F45" s="688"/>
      <c r="G45" s="688"/>
      <c r="H45" s="688"/>
      <c r="I45" s="688"/>
      <c r="J45" s="688"/>
      <c r="K45" s="688"/>
      <c r="L45" s="688"/>
      <c r="M45" s="688"/>
      <c r="N45" s="688"/>
    </row>
    <row r="46" spans="1:16" s="9" customFormat="1" ht="19.399999999999999" customHeight="1" x14ac:dyDescent="0.3">
      <c r="A46" s="6"/>
      <c r="B46" s="7"/>
      <c r="C46" s="7"/>
      <c r="D46" s="8"/>
      <c r="E46" s="8"/>
      <c r="F46" s="10"/>
      <c r="G46" s="10"/>
      <c r="H46" s="7"/>
      <c r="I46" s="7"/>
      <c r="J46" s="7"/>
      <c r="K46" s="7"/>
      <c r="L46" s="7"/>
      <c r="M46" s="7"/>
      <c r="N46" s="8"/>
    </row>
    <row r="47" spans="1:16" s="9" customFormat="1" ht="17.5" customHeight="1" x14ac:dyDescent="0.3">
      <c r="A47" s="6"/>
      <c r="B47" s="7"/>
      <c r="C47" s="7"/>
      <c r="D47" s="8"/>
      <c r="E47" s="8"/>
      <c r="F47" s="10"/>
      <c r="G47" s="10"/>
      <c r="H47" s="7"/>
      <c r="I47" s="7"/>
      <c r="J47" s="7"/>
      <c r="K47" s="7"/>
      <c r="L47" s="7"/>
      <c r="M47" s="7"/>
      <c r="N47" s="8"/>
    </row>
    <row r="48" spans="1:16" s="9" customFormat="1" ht="23.9" customHeight="1" x14ac:dyDescent="0.3">
      <c r="A48" s="6"/>
      <c r="B48" s="7"/>
      <c r="C48" s="7"/>
      <c r="D48" s="8"/>
      <c r="E48" s="8"/>
      <c r="F48" s="10"/>
      <c r="G48" s="10"/>
      <c r="H48" s="7"/>
      <c r="I48" s="7"/>
      <c r="J48" s="7"/>
      <c r="K48" s="7"/>
      <c r="L48" s="7"/>
      <c r="M48" s="7"/>
      <c r="N48" s="8"/>
      <c r="P48" s="14"/>
    </row>
    <row r="49" spans="1:16" s="9" customFormat="1" ht="19.5" customHeight="1" x14ac:dyDescent="0.3">
      <c r="A49" s="6"/>
      <c r="B49" s="7"/>
      <c r="C49" s="7"/>
      <c r="D49" s="8"/>
      <c r="E49" s="8"/>
      <c r="F49" s="10"/>
      <c r="G49" s="10"/>
      <c r="H49" s="7"/>
      <c r="I49" s="7"/>
      <c r="J49" s="7"/>
      <c r="K49" s="7"/>
      <c r="L49" s="7"/>
      <c r="M49" s="7"/>
      <c r="N49" s="8"/>
      <c r="P49" s="14"/>
    </row>
    <row r="50" spans="1:16" s="9" customFormat="1" ht="19.5" customHeight="1" x14ac:dyDescent="0.3">
      <c r="A50" s="6"/>
      <c r="B50" s="7"/>
      <c r="C50" s="7"/>
      <c r="D50" s="8"/>
      <c r="E50" s="8"/>
      <c r="F50" s="10"/>
      <c r="G50" s="10"/>
      <c r="H50" s="7"/>
      <c r="I50" s="7"/>
      <c r="J50" s="7"/>
      <c r="K50" s="7"/>
      <c r="L50" s="7"/>
      <c r="M50" s="7"/>
      <c r="N50" s="8"/>
      <c r="P50" s="14"/>
    </row>
    <row r="51" spans="1:16" s="9" customFormat="1" ht="19.5" customHeight="1" x14ac:dyDescent="0.3">
      <c r="A51" s="6"/>
      <c r="B51" s="7"/>
      <c r="C51" s="7"/>
      <c r="D51" s="8"/>
      <c r="E51" s="8"/>
      <c r="F51" s="10"/>
      <c r="G51" s="10"/>
      <c r="H51" s="7"/>
      <c r="I51" s="7"/>
      <c r="J51" s="7"/>
      <c r="K51" s="7"/>
      <c r="L51" s="7"/>
      <c r="M51" s="7"/>
      <c r="N51" s="8"/>
      <c r="P51" s="14"/>
    </row>
  </sheetData>
  <sheetProtection algorithmName="SHA-512" hashValue="WQhGRhI9QDeXR/yv998g7HeHh8EDnT89QIegS9AVWPd8y+9SMe5YxoL+s9BInD7gGHcwR94CoEs9tJvlQimXCw==" saltValue="mS78DQooP7qX3xScqsxnVg==" spinCount="100000" sheet="1" formatRows="0" insertRows="0"/>
  <mergeCells count="88">
    <mergeCell ref="A5:F5"/>
    <mergeCell ref="A6:F6"/>
    <mergeCell ref="J7:L7"/>
    <mergeCell ref="M7:N8"/>
    <mergeCell ref="G5:I5"/>
    <mergeCell ref="J5:L5"/>
    <mergeCell ref="M5:N6"/>
    <mergeCell ref="G6:I6"/>
    <mergeCell ref="J6:L6"/>
    <mergeCell ref="J8:L8"/>
    <mergeCell ref="G7:I7"/>
    <mergeCell ref="G8:I8"/>
    <mergeCell ref="A7:F7"/>
    <mergeCell ref="A8:F8"/>
    <mergeCell ref="A1:N1"/>
    <mergeCell ref="A2:D2"/>
    <mergeCell ref="E2:N2"/>
    <mergeCell ref="A3:N3"/>
    <mergeCell ref="A4:N4"/>
    <mergeCell ref="A9:N9"/>
    <mergeCell ref="A10:I12"/>
    <mergeCell ref="J10:J12"/>
    <mergeCell ref="K10:N10"/>
    <mergeCell ref="K11:L11"/>
    <mergeCell ref="M11:N11"/>
    <mergeCell ref="K12:L12"/>
    <mergeCell ref="M12:N12"/>
    <mergeCell ref="A13:N13"/>
    <mergeCell ref="A14:N14"/>
    <mergeCell ref="A15:D16"/>
    <mergeCell ref="E15:I15"/>
    <mergeCell ref="J15:M15"/>
    <mergeCell ref="E16:I16"/>
    <mergeCell ref="J16:M16"/>
    <mergeCell ref="A22:H22"/>
    <mergeCell ref="J22:L22"/>
    <mergeCell ref="A23:N23"/>
    <mergeCell ref="A24:N24"/>
    <mergeCell ref="A25:D26"/>
    <mergeCell ref="E25:I25"/>
    <mergeCell ref="J25:M25"/>
    <mergeCell ref="E26:I26"/>
    <mergeCell ref="J26:M26"/>
    <mergeCell ref="A32:H32"/>
    <mergeCell ref="J32:L32"/>
    <mergeCell ref="A33:N33"/>
    <mergeCell ref="A34:C34"/>
    <mergeCell ref="D34:F34"/>
    <mergeCell ref="G34:N34"/>
    <mergeCell ref="A35:N35"/>
    <mergeCell ref="A36:N36"/>
    <mergeCell ref="A37:N37"/>
    <mergeCell ref="A38:C38"/>
    <mergeCell ref="D38:F38"/>
    <mergeCell ref="G38:I38"/>
    <mergeCell ref="J38:L38"/>
    <mergeCell ref="M38:N38"/>
    <mergeCell ref="A40:C40"/>
    <mergeCell ref="D40:F40"/>
    <mergeCell ref="G40:I40"/>
    <mergeCell ref="J40:L40"/>
    <mergeCell ref="M40:N40"/>
    <mergeCell ref="A39:C39"/>
    <mergeCell ref="D39:F39"/>
    <mergeCell ref="G39:I39"/>
    <mergeCell ref="J39:L39"/>
    <mergeCell ref="M39:N39"/>
    <mergeCell ref="A42:C42"/>
    <mergeCell ref="D42:F42"/>
    <mergeCell ref="G42:I42"/>
    <mergeCell ref="J42:L42"/>
    <mergeCell ref="M42:N42"/>
    <mergeCell ref="A41:C41"/>
    <mergeCell ref="D41:F41"/>
    <mergeCell ref="G41:I41"/>
    <mergeCell ref="J41:L41"/>
    <mergeCell ref="M41:N41"/>
    <mergeCell ref="A45:N45"/>
    <mergeCell ref="A43:C43"/>
    <mergeCell ref="D43:F43"/>
    <mergeCell ref="G43:I43"/>
    <mergeCell ref="J43:L43"/>
    <mergeCell ref="M43:N43"/>
    <mergeCell ref="A44:C44"/>
    <mergeCell ref="D44:F44"/>
    <mergeCell ref="G44:I44"/>
    <mergeCell ref="J44:L44"/>
    <mergeCell ref="M44:N44"/>
  </mergeCells>
  <conditionalFormatting sqref="B19:C21 E19:H21 B29:C31 E29:H31 N29:N31">
    <cfRule type="expression" dxfId="15" priority="6">
      <formula>B19=""</formula>
    </cfRule>
  </conditionalFormatting>
  <conditionalFormatting sqref="D19:D21 D29:D31">
    <cfRule type="expression" dxfId="14" priority="1">
      <formula>AND(G19="",H19="",J19="",K19="",L19="")</formula>
    </cfRule>
    <cfRule type="expression" dxfId="13" priority="14">
      <formula>AND(I19&lt;&gt;0,D19="")</formula>
    </cfRule>
  </conditionalFormatting>
  <conditionalFormatting sqref="D34:F34">
    <cfRule type="expression" dxfId="12" priority="17">
      <formula>$D$34 =""</formula>
    </cfRule>
  </conditionalFormatting>
  <conditionalFormatting sqref="F19:F21">
    <cfRule type="containsBlanks" priority="18" stopIfTrue="1">
      <formula>LEN(TRIM(F19))=0</formula>
    </cfRule>
    <cfRule type="cellIs" dxfId="11" priority="19" operator="greaterThan">
      <formula>$M$12</formula>
    </cfRule>
    <cfRule type="cellIs" dxfId="10" priority="20" operator="lessThan">
      <formula>$K$12</formula>
    </cfRule>
  </conditionalFormatting>
  <conditionalFormatting sqref="F29:F31">
    <cfRule type="containsBlanks" priority="7" stopIfTrue="1">
      <formula>LEN(TRIM(F29))=0</formula>
    </cfRule>
    <cfRule type="cellIs" dxfId="9" priority="8" operator="greaterThan">
      <formula>$M$12</formula>
    </cfRule>
    <cfRule type="cellIs" dxfId="8" priority="12" operator="lessThan">
      <formula>$K$12</formula>
    </cfRule>
  </conditionalFormatting>
  <conditionalFormatting sqref="G19:M21 G29:M31 I22 M22 I32 M32 D39:N44">
    <cfRule type="cellIs" dxfId="7" priority="15" operator="lessThan">
      <formula>0</formula>
    </cfRule>
  </conditionalFormatting>
  <conditionalFormatting sqref="J18:J19 K19:L19 J20:L21 J29:L31 N19:N21">
    <cfRule type="containsBlanks" dxfId="6" priority="16">
      <formula>LEN(TRIM(J18))=0</formula>
    </cfRule>
  </conditionalFormatting>
  <conditionalFormatting sqref="J28:K28">
    <cfRule type="containsBlanks" dxfId="5" priority="9">
      <formula>LEN(TRIM(J28))=0</formula>
    </cfRule>
  </conditionalFormatting>
  <conditionalFormatting sqref="K18">
    <cfRule type="containsBlanks" dxfId="4" priority="11">
      <formula>LEN(TRIM(K18))=0</formula>
    </cfRule>
  </conditionalFormatting>
  <conditionalFormatting sqref="M12">
    <cfRule type="expression" dxfId="3" priority="2">
      <formula>M12=""</formula>
    </cfRule>
    <cfRule type="containsBlanks" priority="3" stopIfTrue="1">
      <formula>LEN(TRIM(M12))=0</formula>
    </cfRule>
    <cfRule type="cellIs" dxfId="2" priority="4" operator="greaterThan">
      <formula>$M$7</formula>
    </cfRule>
    <cfRule type="cellIs" dxfId="1" priority="5" operator="lessThan">
      <formula>$K$12</formula>
    </cfRule>
  </conditionalFormatting>
  <conditionalFormatting sqref="M19:M21 M29:M31">
    <cfRule type="cellIs" dxfId="0" priority="13" operator="equal">
      <formula>0</formula>
    </cfRule>
  </conditionalFormatting>
  <dataValidations count="13">
    <dataValidation showInputMessage="1" showErrorMessage="1" sqref="I19" xr:uid="{6E9BCDD4-E790-4E04-AB71-5A327C4055F3}"/>
    <dataValidation allowBlank="1" showInputMessage="1" showErrorMessage="1" promptTitle="Note :" prompt="Coût relatif au SGE concernant des sources d'énergie autres que l'électricité ou le gaz naturel ou coût ne concernant pas le SGE." sqref="M27 M17" xr:uid="{8255C865-3C1E-4D9D-A907-CEB8C9A35DF2}"/>
    <dataValidation allowBlank="1" showInputMessage="1" showErrorMessage="1" promptTitle="Note :" prompt="Séparer le coût total (colonne I) en coût concernant l'électricité uniquement (J), coût concernant le gaz naturel uniquement (K) et coût commun à l'électricité et au gaz naturel (L).  Tout coût résiduel apparaîtra dans coût non-admisssible (colonne M)." sqref="J15:M15 J25:M25" xr:uid="{BB9A968F-1538-41F4-9BDB-DE397166A077}"/>
    <dataValidation allowBlank="1" showInputMessage="1" showErrorMessage="1" promptTitle="Note :" prompt="Nom et fonction de l'employé.  S'il s'agit plutôt d'une réquisition interne, détailler le type d'équipement concerné." sqref="B27" xr:uid="{5C363658-991F-4542-B93F-0A7A064670C8}"/>
    <dataValidation allowBlank="1" showInputMessage="1" showErrorMessage="1" promptTitle="Note :" prompt="Description des travaux réalisés ou des équipements réquisitionnés" sqref="C27" xr:uid="{09948162-7881-4E59-A0FD-FF829627C47C}"/>
    <dataValidation allowBlank="1" showInputMessage="1" showErrorMessage="1" promptTitle="Note :" prompt="Numéro du bon de travail ou de réquisition interne" sqref="E27" xr:uid="{14929965-9CC5-4E43-9CF2-F6488AF6C689}"/>
    <dataValidation allowBlank="1" showInputMessage="1" showErrorMessage="1" promptTitle="Note :" prompt="Dates de début et de fin des travaux ou date de réquisition interne" sqref="F27" xr:uid="{0DA7B79E-3455-4373-BC9B-916A947D98AD}"/>
    <dataValidation allowBlank="1" showInputMessage="1" showErrorMessage="1" promptTitle="Note :" prompt="Montant indiqué dans la facture. Si la devise n'est pas en dollars canadiens, indiquer le taux de change dans la colonne à cet effet et indiquer la devise dans la colonne commentaires." sqref="G17" xr:uid="{3AB52EF5-4C74-41A1-869E-1902CCFD6F3E}"/>
    <dataValidation allowBlank="1" showInputMessage="1" showErrorMessage="1" promptTitle="Note :" prompt="Si la facture est en dollars canadiens, inscrire 1._x000a_Si la facture n'est pas en dollars canadiens, indiquer le taux de change de la Banque du Canada à la date de la facture en $ CA / devise." sqref="H17" xr:uid="{2A3F8982-8BAA-46C2-B349-6144163AD029}"/>
    <dataValidation showInputMessage="1" showErrorMessage="1" promptTitle="Note :" prompt="Le taux horaire ($ CA) est le taux officiel déterminé par le contrôleur financier de l'organisation.  Le coût unitaire est le coût par item réquisitionné." sqref="H27" xr:uid="{315F205D-9D94-4AC8-A2B2-153287C5EEC2}"/>
    <dataValidation allowBlank="1" showInputMessage="1" showErrorMessage="1" promptTitle="Note :" prompt="Coûts relatifs au SGE pour d'autres sources d'énergies ou qui non pas relatif au SGE." sqref="N17 N27" xr:uid="{F03C888F-9FB7-4359-913B-D35102986771}"/>
    <dataValidation type="custom" allowBlank="1" showInputMessage="1" showErrorMessage="1" sqref="G19:H21 G29:H31" xr:uid="{7761AF9E-BC43-4DC0-9DD7-4446FBFFFB27}">
      <formula1>ISNUMBER(G19:H21)</formula1>
    </dataValidation>
    <dataValidation type="custom" allowBlank="1" showInputMessage="1" showErrorMessage="1" sqref="J19:L21 J29:L31" xr:uid="{92E21C6D-B41A-400A-935F-803BBB12FE92}">
      <formula1>ISNUMBER(J19:L21)</formula1>
    </dataValidation>
  </dataValidations>
  <pageMargins left="0.511811023622047" right="0.511811023622047" top="0.19685039370078741" bottom="0.511811023622047" header="0.31496062992126" footer="0.31496062992126"/>
  <pageSetup paperSize="5" fitToHeight="0" orientation="landscape" r:id="rId1"/>
  <headerFooter>
    <oddFooter>&amp;L&amp;"Arial,Normal"&amp;6Mois 75 : Rapport de dépenses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9DD0826-1390-41F8-A4B3-659E6124388B}">
          <x14:formula1>
            <xm:f>RefMenu!$D$5</xm:f>
          </x14:formula1>
          <xm:sqref>D19:D21 D29:D31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83582-D5C8-4CC2-8847-D563DE287384}">
  <sheetPr codeName="Feuil19">
    <tabColor theme="0"/>
    <pageSetUpPr fitToPage="1"/>
  </sheetPr>
  <dimension ref="A1:I58"/>
  <sheetViews>
    <sheetView showGridLines="0" view="pageLayout" zoomScaleNormal="50" workbookViewId="0">
      <selection activeCell="A42" sqref="A42:B42"/>
    </sheetView>
  </sheetViews>
  <sheetFormatPr baseColWidth="10" defaultColWidth="10.54296875" defaultRowHeight="16" x14ac:dyDescent="0.35"/>
  <cols>
    <col min="1" max="1" width="6.1796875" style="20" customWidth="1"/>
    <col min="2" max="2" width="32.54296875" style="15" customWidth="1"/>
    <col min="3" max="9" width="8" style="16" customWidth="1"/>
    <col min="10" max="16384" width="10.54296875" style="5"/>
  </cols>
  <sheetData>
    <row r="1" spans="1:9" ht="14.5" customHeight="1" x14ac:dyDescent="0.35">
      <c r="A1" s="346"/>
      <c r="B1" s="346"/>
      <c r="C1" s="346"/>
      <c r="D1" s="346"/>
      <c r="E1" s="346"/>
      <c r="F1" s="346"/>
      <c r="G1" s="346"/>
      <c r="H1" s="346"/>
      <c r="I1" s="346"/>
    </row>
    <row r="2" spans="1:9" ht="29.15" customHeight="1" x14ac:dyDescent="0.35">
      <c r="A2" s="359" t="e" vm="1">
        <v>#VALUE!</v>
      </c>
      <c r="B2" s="359"/>
      <c r="C2" s="347" t="s">
        <v>415</v>
      </c>
      <c r="D2" s="347"/>
      <c r="E2" s="347"/>
      <c r="F2" s="347"/>
      <c r="G2" s="347"/>
      <c r="H2" s="347"/>
      <c r="I2" s="347"/>
    </row>
    <row r="3" spans="1:9" ht="14.5" customHeight="1" x14ac:dyDescent="0.35">
      <c r="A3" s="359"/>
      <c r="B3" s="359"/>
      <c r="C3" s="359"/>
      <c r="D3" s="359"/>
      <c r="E3" s="359"/>
      <c r="F3" s="359"/>
      <c r="G3" s="359"/>
      <c r="H3" s="359"/>
      <c r="I3" s="359"/>
    </row>
    <row r="4" spans="1:9" ht="9" customHeight="1" thickBot="1" x14ac:dyDescent="0.4">
      <c r="A4" s="346"/>
      <c r="B4" s="346"/>
      <c r="C4" s="346"/>
      <c r="D4" s="346"/>
      <c r="E4" s="346"/>
      <c r="F4" s="346"/>
      <c r="G4" s="346"/>
      <c r="H4" s="346"/>
      <c r="I4" s="346"/>
    </row>
    <row r="5" spans="1:9" ht="15" customHeight="1" x14ac:dyDescent="0.35">
      <c r="A5" s="375"/>
      <c r="B5" s="376"/>
      <c r="C5" s="382" t="s">
        <v>357</v>
      </c>
      <c r="D5" s="382"/>
      <c r="E5" s="382"/>
      <c r="F5" s="382"/>
      <c r="G5" s="382"/>
      <c r="H5" s="382"/>
      <c r="I5" s="382"/>
    </row>
    <row r="6" spans="1:9" ht="39.75" customHeight="1" x14ac:dyDescent="0.35">
      <c r="A6" s="377" t="s">
        <v>454</v>
      </c>
      <c r="B6" s="378"/>
      <c r="C6" s="236" t="s">
        <v>432</v>
      </c>
      <c r="D6" s="236" t="s">
        <v>374</v>
      </c>
      <c r="E6" s="236" t="s">
        <v>358</v>
      </c>
      <c r="F6" s="236" t="s">
        <v>359</v>
      </c>
      <c r="G6" s="236" t="s">
        <v>360</v>
      </c>
      <c r="H6" s="236" t="s">
        <v>361</v>
      </c>
      <c r="I6" s="236" t="s">
        <v>362</v>
      </c>
    </row>
    <row r="7" spans="1:9" ht="19.399999999999999" customHeight="1" x14ac:dyDescent="0.35">
      <c r="A7" s="384" t="s">
        <v>496</v>
      </c>
      <c r="B7" s="385"/>
      <c r="C7" s="385"/>
      <c r="D7" s="385"/>
      <c r="E7" s="385"/>
      <c r="F7" s="385"/>
      <c r="G7" s="385"/>
      <c r="H7" s="385"/>
      <c r="I7" s="386"/>
    </row>
    <row r="8" spans="1:9" ht="19.399999999999999" customHeight="1" x14ac:dyDescent="0.35">
      <c r="A8" s="373" t="s">
        <v>449</v>
      </c>
      <c r="B8" s="374"/>
      <c r="C8" s="223" t="s">
        <v>0</v>
      </c>
      <c r="D8" s="223"/>
      <c r="E8" s="223"/>
      <c r="F8" s="223"/>
      <c r="G8" s="223"/>
      <c r="H8" s="223"/>
      <c r="I8" s="223"/>
    </row>
    <row r="9" spans="1:9" ht="19.399999999999999" customHeight="1" x14ac:dyDescent="0.35">
      <c r="A9" s="373" t="s">
        <v>450</v>
      </c>
      <c r="B9" s="374"/>
      <c r="C9" s="223" t="s">
        <v>0</v>
      </c>
      <c r="D9" s="223"/>
      <c r="E9" s="223"/>
      <c r="F9" s="223"/>
      <c r="G9" s="223"/>
      <c r="H9" s="223"/>
      <c r="I9" s="223"/>
    </row>
    <row r="10" spans="1:9" ht="19.399999999999999" customHeight="1" x14ac:dyDescent="0.35">
      <c r="A10" s="373" t="s">
        <v>717</v>
      </c>
      <c r="B10" s="374"/>
      <c r="C10" s="223" t="s">
        <v>0</v>
      </c>
      <c r="D10" s="223"/>
      <c r="E10" s="223"/>
      <c r="F10" s="223"/>
      <c r="G10" s="223"/>
      <c r="H10" s="223"/>
      <c r="I10" s="223"/>
    </row>
    <row r="11" spans="1:9" ht="19.399999999999999" customHeight="1" x14ac:dyDescent="0.35">
      <c r="A11" s="384" t="s">
        <v>230</v>
      </c>
      <c r="B11" s="385"/>
      <c r="C11" s="385"/>
      <c r="D11" s="385"/>
      <c r="E11" s="385"/>
      <c r="F11" s="385"/>
      <c r="G11" s="385"/>
      <c r="H11" s="385"/>
      <c r="I11" s="386"/>
    </row>
    <row r="12" spans="1:9" ht="19.399999999999999" customHeight="1" x14ac:dyDescent="0.35">
      <c r="A12" s="373" t="s">
        <v>232</v>
      </c>
      <c r="B12" s="374"/>
      <c r="C12" s="224"/>
      <c r="D12" s="224"/>
      <c r="E12" s="224"/>
      <c r="F12" s="224"/>
      <c r="G12" s="224"/>
      <c r="H12" s="224"/>
      <c r="I12" s="224"/>
    </row>
    <row r="13" spans="1:9" ht="19.399999999999999" customHeight="1" x14ac:dyDescent="0.35">
      <c r="A13" s="371" t="s">
        <v>163</v>
      </c>
      <c r="B13" s="372"/>
      <c r="C13" s="223"/>
      <c r="D13" s="225" t="s">
        <v>0</v>
      </c>
      <c r="E13" s="225"/>
      <c r="F13" s="223" t="s">
        <v>0</v>
      </c>
      <c r="G13" s="223" t="s">
        <v>0</v>
      </c>
      <c r="H13" s="223" t="s">
        <v>0</v>
      </c>
      <c r="I13" s="223" t="s">
        <v>0</v>
      </c>
    </row>
    <row r="14" spans="1:9" ht="19.399999999999999" customHeight="1" x14ac:dyDescent="0.35">
      <c r="A14" s="371" t="s">
        <v>164</v>
      </c>
      <c r="B14" s="372"/>
      <c r="C14" s="223"/>
      <c r="D14" s="225" t="s">
        <v>0</v>
      </c>
      <c r="E14" s="225"/>
      <c r="F14" s="223" t="s">
        <v>0</v>
      </c>
      <c r="G14" s="223" t="s">
        <v>0</v>
      </c>
      <c r="H14" s="223" t="s">
        <v>0</v>
      </c>
      <c r="I14" s="223" t="s">
        <v>0</v>
      </c>
    </row>
    <row r="15" spans="1:9" ht="25.4" customHeight="1" x14ac:dyDescent="0.35">
      <c r="A15" s="371" t="s">
        <v>605</v>
      </c>
      <c r="B15" s="372"/>
      <c r="C15" s="223"/>
      <c r="D15" s="225" t="s">
        <v>0</v>
      </c>
      <c r="E15" s="225"/>
      <c r="F15" s="223" t="s">
        <v>0</v>
      </c>
      <c r="G15" s="223" t="s">
        <v>0</v>
      </c>
      <c r="H15" s="223" t="s">
        <v>0</v>
      </c>
      <c r="I15" s="223" t="s">
        <v>0</v>
      </c>
    </row>
    <row r="16" spans="1:9" ht="19.399999999999999" customHeight="1" x14ac:dyDescent="0.35">
      <c r="A16" s="373" t="s">
        <v>165</v>
      </c>
      <c r="B16" s="374"/>
      <c r="C16" s="224"/>
      <c r="D16" s="224"/>
      <c r="E16" s="224"/>
      <c r="F16" s="224"/>
      <c r="G16" s="224"/>
      <c r="H16" s="224"/>
      <c r="I16" s="224"/>
    </row>
    <row r="17" spans="1:9" ht="19.399999999999999" customHeight="1" x14ac:dyDescent="0.35">
      <c r="A17" s="371" t="s">
        <v>166</v>
      </c>
      <c r="B17" s="372"/>
      <c r="C17" s="223"/>
      <c r="D17" s="225" t="s">
        <v>0</v>
      </c>
      <c r="E17" s="225"/>
      <c r="F17" s="223" t="s">
        <v>0</v>
      </c>
      <c r="G17" s="223" t="s">
        <v>0</v>
      </c>
      <c r="H17" s="223" t="s">
        <v>0</v>
      </c>
      <c r="I17" s="223" t="s">
        <v>0</v>
      </c>
    </row>
    <row r="18" spans="1:9" ht="19.399999999999999" customHeight="1" x14ac:dyDescent="0.35">
      <c r="A18" s="371" t="s">
        <v>403</v>
      </c>
      <c r="B18" s="372"/>
      <c r="C18" s="223"/>
      <c r="D18" s="225" t="s">
        <v>0</v>
      </c>
      <c r="E18" s="225"/>
      <c r="F18" s="223" t="s">
        <v>0</v>
      </c>
      <c r="G18" s="223" t="s">
        <v>0</v>
      </c>
      <c r="H18" s="223" t="s">
        <v>0</v>
      </c>
      <c r="I18" s="223" t="s">
        <v>0</v>
      </c>
    </row>
    <row r="19" spans="1:9" ht="19.399999999999999" customHeight="1" x14ac:dyDescent="0.35">
      <c r="A19" s="371" t="s">
        <v>167</v>
      </c>
      <c r="B19" s="372"/>
      <c r="C19" s="223"/>
      <c r="D19" s="225" t="s">
        <v>0</v>
      </c>
      <c r="E19" s="225"/>
      <c r="F19" s="223" t="s">
        <v>0</v>
      </c>
      <c r="G19" s="223" t="s">
        <v>0</v>
      </c>
      <c r="H19" s="223" t="s">
        <v>0</v>
      </c>
      <c r="I19" s="223" t="s">
        <v>0</v>
      </c>
    </row>
    <row r="20" spans="1:9" ht="19.399999999999999" customHeight="1" x14ac:dyDescent="0.35">
      <c r="A20" s="373" t="s">
        <v>168</v>
      </c>
      <c r="B20" s="374"/>
      <c r="C20" s="224"/>
      <c r="D20" s="224"/>
      <c r="E20" s="224"/>
      <c r="F20" s="224"/>
      <c r="G20" s="224"/>
      <c r="H20" s="224"/>
      <c r="I20" s="224"/>
    </row>
    <row r="21" spans="1:9" ht="19.399999999999999" customHeight="1" x14ac:dyDescent="0.35">
      <c r="A21" s="371" t="s">
        <v>480</v>
      </c>
      <c r="B21" s="372"/>
      <c r="C21" s="223"/>
      <c r="D21" s="225" t="s">
        <v>0</v>
      </c>
      <c r="E21" s="225"/>
      <c r="F21" s="223" t="s">
        <v>0</v>
      </c>
      <c r="G21" s="223" t="s">
        <v>0</v>
      </c>
      <c r="H21" s="223" t="s">
        <v>0</v>
      </c>
      <c r="I21" s="223" t="s">
        <v>0</v>
      </c>
    </row>
    <row r="22" spans="1:9" ht="19.399999999999999" customHeight="1" x14ac:dyDescent="0.35">
      <c r="A22" s="371" t="s">
        <v>238</v>
      </c>
      <c r="B22" s="372"/>
      <c r="C22" s="223"/>
      <c r="D22" s="225" t="s">
        <v>0</v>
      </c>
      <c r="E22" s="225"/>
      <c r="F22" s="223" t="s">
        <v>0</v>
      </c>
      <c r="G22" s="223" t="s">
        <v>0</v>
      </c>
      <c r="H22" s="223" t="s">
        <v>0</v>
      </c>
      <c r="I22" s="223" t="s">
        <v>0</v>
      </c>
    </row>
    <row r="23" spans="1:9" ht="19.399999999999999" customHeight="1" x14ac:dyDescent="0.35">
      <c r="A23" s="371" t="s">
        <v>169</v>
      </c>
      <c r="B23" s="372"/>
      <c r="C23" s="223"/>
      <c r="D23" s="225" t="s">
        <v>0</v>
      </c>
      <c r="E23" s="225"/>
      <c r="F23" s="223" t="s">
        <v>0</v>
      </c>
      <c r="G23" s="223" t="s">
        <v>0</v>
      </c>
      <c r="H23" s="223" t="s">
        <v>0</v>
      </c>
      <c r="I23" s="223" t="s">
        <v>0</v>
      </c>
    </row>
    <row r="24" spans="1:9" ht="28.4" customHeight="1" x14ac:dyDescent="0.35">
      <c r="A24" s="371" t="s">
        <v>697</v>
      </c>
      <c r="B24" s="372"/>
      <c r="C24" s="223"/>
      <c r="D24" s="225"/>
      <c r="E24" s="225" t="s">
        <v>0</v>
      </c>
      <c r="F24" s="223" t="s">
        <v>0</v>
      </c>
      <c r="G24" s="223" t="s">
        <v>0</v>
      </c>
      <c r="H24" s="223" t="s">
        <v>0</v>
      </c>
      <c r="I24" s="223" t="s">
        <v>0</v>
      </c>
    </row>
    <row r="25" spans="1:9" ht="25.4" customHeight="1" x14ac:dyDescent="0.35">
      <c r="A25" s="371" t="s">
        <v>494</v>
      </c>
      <c r="B25" s="372"/>
      <c r="C25" s="223"/>
      <c r="D25" s="225"/>
      <c r="E25" s="225" t="s">
        <v>0</v>
      </c>
      <c r="F25" s="223" t="s">
        <v>0</v>
      </c>
      <c r="G25" s="223" t="s">
        <v>0</v>
      </c>
      <c r="H25" s="223" t="s">
        <v>0</v>
      </c>
      <c r="I25" s="223" t="s">
        <v>0</v>
      </c>
    </row>
    <row r="26" spans="1:9" ht="19.399999999999999" customHeight="1" x14ac:dyDescent="0.35">
      <c r="A26" s="371" t="s">
        <v>187</v>
      </c>
      <c r="B26" s="372"/>
      <c r="C26" s="223"/>
      <c r="D26" s="225"/>
      <c r="E26" s="225" t="s">
        <v>0</v>
      </c>
      <c r="F26" s="223" t="s">
        <v>0</v>
      </c>
      <c r="G26" s="223" t="s">
        <v>0</v>
      </c>
      <c r="H26" s="223" t="s">
        <v>0</v>
      </c>
      <c r="I26" s="223" t="s">
        <v>0</v>
      </c>
    </row>
    <row r="27" spans="1:9" ht="19.399999999999999" customHeight="1" x14ac:dyDescent="0.35">
      <c r="A27" s="373" t="s">
        <v>170</v>
      </c>
      <c r="B27" s="374"/>
      <c r="C27" s="224"/>
      <c r="D27" s="224"/>
      <c r="E27" s="224"/>
      <c r="F27" s="224"/>
      <c r="G27" s="224"/>
      <c r="H27" s="224"/>
      <c r="I27" s="224"/>
    </row>
    <row r="28" spans="1:9" ht="19.399999999999999" customHeight="1" x14ac:dyDescent="0.35">
      <c r="A28" s="371" t="s">
        <v>171</v>
      </c>
      <c r="B28" s="372"/>
      <c r="C28" s="223"/>
      <c r="D28" s="225" t="s">
        <v>0</v>
      </c>
      <c r="E28" s="225" t="s">
        <v>0</v>
      </c>
      <c r="F28" s="223" t="s">
        <v>0</v>
      </c>
      <c r="G28" s="223" t="s">
        <v>0</v>
      </c>
      <c r="H28" s="223" t="s">
        <v>0</v>
      </c>
      <c r="I28" s="223" t="s">
        <v>0</v>
      </c>
    </row>
    <row r="29" spans="1:9" ht="19.399999999999999" customHeight="1" x14ac:dyDescent="0.35">
      <c r="A29" s="371" t="s">
        <v>188</v>
      </c>
      <c r="B29" s="372"/>
      <c r="C29" s="223"/>
      <c r="D29" s="225"/>
      <c r="E29" s="225" t="s">
        <v>0</v>
      </c>
      <c r="F29" s="223" t="s">
        <v>0</v>
      </c>
      <c r="G29" s="223" t="s">
        <v>0</v>
      </c>
      <c r="H29" s="223" t="s">
        <v>0</v>
      </c>
      <c r="I29" s="223" t="s">
        <v>0</v>
      </c>
    </row>
    <row r="30" spans="1:9" ht="19.399999999999999" customHeight="1" x14ac:dyDescent="0.35">
      <c r="A30" s="371" t="s">
        <v>202</v>
      </c>
      <c r="B30" s="372"/>
      <c r="C30" s="223"/>
      <c r="D30" s="225"/>
      <c r="E30" s="225" t="s">
        <v>0</v>
      </c>
      <c r="F30" s="223" t="s">
        <v>0</v>
      </c>
      <c r="G30" s="223" t="s">
        <v>0</v>
      </c>
      <c r="H30" s="223" t="s">
        <v>0</v>
      </c>
      <c r="I30" s="223" t="s">
        <v>0</v>
      </c>
    </row>
    <row r="31" spans="1:9" ht="19.399999999999999" customHeight="1" x14ac:dyDescent="0.35">
      <c r="A31" s="373" t="s">
        <v>533</v>
      </c>
      <c r="B31" s="374"/>
      <c r="C31" s="224"/>
      <c r="D31" s="224"/>
      <c r="E31" s="224"/>
      <c r="F31" s="224"/>
      <c r="G31" s="224"/>
      <c r="H31" s="224"/>
      <c r="I31" s="224"/>
    </row>
    <row r="32" spans="1:9" ht="19.399999999999999" customHeight="1" x14ac:dyDescent="0.35">
      <c r="A32" s="371" t="s">
        <v>534</v>
      </c>
      <c r="B32" s="372"/>
      <c r="C32" s="223"/>
      <c r="D32" s="225"/>
      <c r="E32" s="225" t="s">
        <v>0</v>
      </c>
      <c r="F32" s="223" t="s">
        <v>0</v>
      </c>
      <c r="G32" s="223" t="s">
        <v>0</v>
      </c>
      <c r="H32" s="223" t="s">
        <v>0</v>
      </c>
      <c r="I32" s="223" t="s">
        <v>0</v>
      </c>
    </row>
    <row r="33" spans="1:9" ht="19.399999999999999" customHeight="1" x14ac:dyDescent="0.35">
      <c r="A33" s="371" t="s">
        <v>189</v>
      </c>
      <c r="B33" s="372"/>
      <c r="C33" s="223"/>
      <c r="D33" s="225"/>
      <c r="E33" s="225" t="s">
        <v>0</v>
      </c>
      <c r="F33" s="223" t="s">
        <v>0</v>
      </c>
      <c r="G33" s="223" t="s">
        <v>0</v>
      </c>
      <c r="H33" s="223" t="s">
        <v>0</v>
      </c>
      <c r="I33" s="223" t="s">
        <v>0</v>
      </c>
    </row>
    <row r="34" spans="1:9" ht="19.399999999999999" customHeight="1" x14ac:dyDescent="0.35">
      <c r="A34" s="371" t="s">
        <v>190</v>
      </c>
      <c r="B34" s="372"/>
      <c r="C34" s="223"/>
      <c r="D34" s="225"/>
      <c r="E34" s="225" t="s">
        <v>0</v>
      </c>
      <c r="F34" s="223" t="s">
        <v>0</v>
      </c>
      <c r="G34" s="223" t="s">
        <v>0</v>
      </c>
      <c r="H34" s="223" t="s">
        <v>0</v>
      </c>
      <c r="I34" s="223" t="s">
        <v>0</v>
      </c>
    </row>
    <row r="35" spans="1:9" ht="19.399999999999999" customHeight="1" x14ac:dyDescent="0.35">
      <c r="A35" s="282"/>
      <c r="B35" s="282"/>
      <c r="C35" s="172"/>
      <c r="D35" s="283"/>
      <c r="E35" s="283"/>
      <c r="F35" s="172"/>
      <c r="G35" s="172"/>
      <c r="H35" s="172"/>
      <c r="I35" s="172"/>
    </row>
    <row r="36" spans="1:9" ht="27" customHeight="1" x14ac:dyDescent="0.35">
      <c r="A36" s="282"/>
      <c r="B36" s="282"/>
      <c r="C36" s="172"/>
      <c r="D36" s="283"/>
      <c r="E36" s="283"/>
      <c r="F36" s="172"/>
      <c r="G36" s="172"/>
      <c r="H36" s="172"/>
      <c r="I36" s="172"/>
    </row>
    <row r="37" spans="1:9" ht="8.25" customHeight="1" thickBot="1" x14ac:dyDescent="0.4">
      <c r="A37" s="390"/>
      <c r="B37" s="390"/>
      <c r="C37" s="390"/>
      <c r="D37" s="390"/>
      <c r="E37" s="390"/>
      <c r="F37" s="390"/>
      <c r="G37" s="390"/>
      <c r="H37" s="390"/>
      <c r="I37" s="390"/>
    </row>
    <row r="38" spans="1:9" ht="15" customHeight="1" x14ac:dyDescent="0.35">
      <c r="A38" s="387"/>
      <c r="B38" s="388"/>
      <c r="C38" s="389" t="s">
        <v>357</v>
      </c>
      <c r="D38" s="389"/>
      <c r="E38" s="389"/>
      <c r="F38" s="389"/>
      <c r="G38" s="389"/>
      <c r="H38" s="389"/>
      <c r="I38" s="389"/>
    </row>
    <row r="39" spans="1:9" ht="40.5" customHeight="1" x14ac:dyDescent="0.35">
      <c r="A39" s="377" t="s">
        <v>454</v>
      </c>
      <c r="B39" s="378"/>
      <c r="C39" s="236" t="s">
        <v>432</v>
      </c>
      <c r="D39" s="236" t="s">
        <v>374</v>
      </c>
      <c r="E39" s="236" t="s">
        <v>358</v>
      </c>
      <c r="F39" s="236" t="s">
        <v>359</v>
      </c>
      <c r="G39" s="236" t="s">
        <v>360</v>
      </c>
      <c r="H39" s="236" t="s">
        <v>361</v>
      </c>
      <c r="I39" s="236" t="s">
        <v>362</v>
      </c>
    </row>
    <row r="40" spans="1:9" ht="19.399999999999999" customHeight="1" x14ac:dyDescent="0.35">
      <c r="A40" s="373" t="s">
        <v>172</v>
      </c>
      <c r="B40" s="374"/>
      <c r="C40" s="224"/>
      <c r="D40" s="224"/>
      <c r="E40" s="224"/>
      <c r="F40" s="224"/>
      <c r="G40" s="224"/>
      <c r="H40" s="224"/>
      <c r="I40" s="224"/>
    </row>
    <row r="41" spans="1:9" ht="19.399999999999999" customHeight="1" x14ac:dyDescent="0.35">
      <c r="A41" s="371" t="s">
        <v>641</v>
      </c>
      <c r="B41" s="372"/>
      <c r="C41" s="223"/>
      <c r="D41" s="225"/>
      <c r="E41" s="225" t="s">
        <v>0</v>
      </c>
      <c r="F41" s="223" t="s">
        <v>0</v>
      </c>
      <c r="G41" s="223" t="s">
        <v>0</v>
      </c>
      <c r="H41" s="223" t="s">
        <v>0</v>
      </c>
      <c r="I41" s="223" t="s">
        <v>0</v>
      </c>
    </row>
    <row r="42" spans="1:9" ht="19.399999999999999" customHeight="1" x14ac:dyDescent="0.35">
      <c r="A42" s="371" t="s">
        <v>451</v>
      </c>
      <c r="B42" s="372"/>
      <c r="C42" s="223"/>
      <c r="D42" s="225"/>
      <c r="E42" s="225" t="s">
        <v>0</v>
      </c>
      <c r="F42" s="223" t="s">
        <v>0</v>
      </c>
      <c r="G42" s="223" t="s">
        <v>0</v>
      </c>
      <c r="H42" s="223" t="s">
        <v>0</v>
      </c>
      <c r="I42" s="223" t="s">
        <v>0</v>
      </c>
    </row>
    <row r="43" spans="1:9" ht="19.399999999999999" customHeight="1" x14ac:dyDescent="0.35">
      <c r="A43" s="371" t="s">
        <v>191</v>
      </c>
      <c r="B43" s="372"/>
      <c r="C43" s="223"/>
      <c r="D43" s="225"/>
      <c r="E43" s="225" t="s">
        <v>0</v>
      </c>
      <c r="F43" s="223" t="s">
        <v>0</v>
      </c>
      <c r="G43" s="223" t="s">
        <v>0</v>
      </c>
      <c r="H43" s="223" t="s">
        <v>0</v>
      </c>
      <c r="I43" s="223" t="s">
        <v>0</v>
      </c>
    </row>
    <row r="44" spans="1:9" ht="19.399999999999999" customHeight="1" x14ac:dyDescent="0.35">
      <c r="A44" s="371" t="s">
        <v>538</v>
      </c>
      <c r="B44" s="372"/>
      <c r="C44" s="223"/>
      <c r="D44" s="225" t="s">
        <v>0</v>
      </c>
      <c r="E44" s="225" t="s">
        <v>0</v>
      </c>
      <c r="F44" s="223" t="s">
        <v>0</v>
      </c>
      <c r="G44" s="223" t="s">
        <v>0</v>
      </c>
      <c r="H44" s="223" t="s">
        <v>0</v>
      </c>
      <c r="I44" s="223" t="s">
        <v>0</v>
      </c>
    </row>
    <row r="45" spans="1:9" ht="19.399999999999999" customHeight="1" x14ac:dyDescent="0.35">
      <c r="A45" s="373" t="s">
        <v>192</v>
      </c>
      <c r="B45" s="374"/>
      <c r="C45" s="226"/>
      <c r="D45" s="226"/>
      <c r="E45" s="225" t="s">
        <v>0</v>
      </c>
      <c r="F45" s="225" t="s">
        <v>0</v>
      </c>
      <c r="G45" s="225" t="s">
        <v>0</v>
      </c>
      <c r="H45" s="225" t="s">
        <v>0</v>
      </c>
      <c r="I45" s="225" t="s">
        <v>0</v>
      </c>
    </row>
    <row r="46" spans="1:9" ht="19.399999999999999" customHeight="1" x14ac:dyDescent="0.35">
      <c r="A46" s="384" t="s">
        <v>452</v>
      </c>
      <c r="B46" s="385"/>
      <c r="C46" s="385"/>
      <c r="D46" s="385"/>
      <c r="E46" s="385"/>
      <c r="F46" s="385"/>
      <c r="G46" s="385"/>
      <c r="H46" s="385"/>
      <c r="I46" s="386"/>
    </row>
    <row r="47" spans="1:9" ht="19.399999999999999" customHeight="1" x14ac:dyDescent="0.35">
      <c r="A47" s="373" t="s">
        <v>453</v>
      </c>
      <c r="B47" s="374"/>
      <c r="C47" s="226"/>
      <c r="D47" s="226" t="s">
        <v>0</v>
      </c>
      <c r="E47" s="226"/>
      <c r="F47" s="226"/>
      <c r="G47" s="226"/>
      <c r="H47" s="226"/>
      <c r="I47" s="226"/>
    </row>
    <row r="48" spans="1:9" ht="19.399999999999999" customHeight="1" x14ac:dyDescent="0.35">
      <c r="A48" s="373" t="s">
        <v>440</v>
      </c>
      <c r="B48" s="374"/>
      <c r="C48" s="226"/>
      <c r="D48" s="226" t="s">
        <v>0</v>
      </c>
      <c r="E48" s="226"/>
      <c r="F48" s="226"/>
      <c r="G48" s="226"/>
      <c r="H48" s="226"/>
      <c r="I48" s="226"/>
    </row>
    <row r="49" spans="1:9" ht="15.75" customHeight="1" thickBot="1" x14ac:dyDescent="0.4">
      <c r="A49" s="383"/>
      <c r="B49" s="383"/>
      <c r="C49" s="383"/>
      <c r="D49" s="383"/>
      <c r="E49" s="383"/>
      <c r="F49" s="383"/>
      <c r="G49" s="383"/>
      <c r="H49" s="383"/>
      <c r="I49" s="383"/>
    </row>
    <row r="50" spans="1:9" ht="23.9" customHeight="1" x14ac:dyDescent="0.35">
      <c r="A50" s="379" t="s">
        <v>543</v>
      </c>
      <c r="B50" s="229" t="s">
        <v>8</v>
      </c>
      <c r="C50" s="227"/>
      <c r="D50" s="228" t="s">
        <v>0</v>
      </c>
      <c r="E50" s="228"/>
      <c r="F50" s="227"/>
      <c r="G50" s="227"/>
      <c r="H50" s="227"/>
      <c r="I50" s="227"/>
    </row>
    <row r="51" spans="1:9" ht="23.9" customHeight="1" x14ac:dyDescent="0.35">
      <c r="A51" s="380"/>
      <c r="B51" s="202" t="s">
        <v>784</v>
      </c>
      <c r="C51" s="223"/>
      <c r="D51" s="225" t="s">
        <v>0</v>
      </c>
      <c r="E51" s="225"/>
      <c r="F51" s="223" t="s">
        <v>0</v>
      </c>
      <c r="G51" s="223" t="s">
        <v>0</v>
      </c>
      <c r="H51" s="223" t="s">
        <v>0</v>
      </c>
      <c r="I51" s="223" t="s">
        <v>0</v>
      </c>
    </row>
    <row r="52" spans="1:9" ht="23.9" customHeight="1" x14ac:dyDescent="0.35">
      <c r="A52" s="380"/>
      <c r="B52" s="202" t="s">
        <v>737</v>
      </c>
      <c r="C52" s="223"/>
      <c r="D52" s="225" t="s">
        <v>0</v>
      </c>
      <c r="E52" s="225"/>
      <c r="F52" s="223" t="s">
        <v>0</v>
      </c>
      <c r="G52" s="223" t="s">
        <v>0</v>
      </c>
      <c r="H52" s="223" t="s">
        <v>0</v>
      </c>
      <c r="I52" s="223" t="s">
        <v>0</v>
      </c>
    </row>
    <row r="53" spans="1:9" ht="37.4" customHeight="1" x14ac:dyDescent="0.35">
      <c r="A53" s="380"/>
      <c r="B53" s="202" t="s">
        <v>659</v>
      </c>
      <c r="C53" s="223"/>
      <c r="D53" s="225" t="s">
        <v>0</v>
      </c>
      <c r="E53" s="225" t="s">
        <v>0</v>
      </c>
      <c r="F53" s="223" t="s">
        <v>0</v>
      </c>
      <c r="G53" s="223" t="s">
        <v>0</v>
      </c>
      <c r="H53" s="223" t="s">
        <v>0</v>
      </c>
      <c r="I53" s="223" t="s">
        <v>0</v>
      </c>
    </row>
    <row r="54" spans="1:9" ht="34.4" customHeight="1" x14ac:dyDescent="0.35">
      <c r="A54" s="380"/>
      <c r="B54" s="202" t="s">
        <v>515</v>
      </c>
      <c r="C54" s="223"/>
      <c r="D54" s="225"/>
      <c r="E54" s="225" t="s">
        <v>0</v>
      </c>
      <c r="F54" s="223" t="s">
        <v>0</v>
      </c>
      <c r="G54" s="223" t="s">
        <v>0</v>
      </c>
      <c r="H54" s="223" t="s">
        <v>0</v>
      </c>
      <c r="I54" s="223" t="s">
        <v>0</v>
      </c>
    </row>
    <row r="55" spans="1:9" ht="23.9" customHeight="1" x14ac:dyDescent="0.35">
      <c r="A55" s="380"/>
      <c r="B55" s="202" t="s">
        <v>342</v>
      </c>
      <c r="C55" s="223"/>
      <c r="D55" s="225"/>
      <c r="E55" s="225" t="s">
        <v>0</v>
      </c>
      <c r="F55" s="223" t="s">
        <v>0</v>
      </c>
      <c r="G55" s="223" t="s">
        <v>0</v>
      </c>
      <c r="H55" s="223" t="s">
        <v>0</v>
      </c>
      <c r="I55" s="223" t="s">
        <v>0</v>
      </c>
    </row>
    <row r="56" spans="1:9" x14ac:dyDescent="0.35">
      <c r="E56" s="2"/>
    </row>
    <row r="57" spans="1:9" ht="15.75" customHeight="1" x14ac:dyDescent="0.35">
      <c r="A57" s="381"/>
    </row>
    <row r="58" spans="1:9" ht="15.75" customHeight="1" x14ac:dyDescent="0.35">
      <c r="A58" s="381"/>
      <c r="E58" s="2"/>
    </row>
  </sheetData>
  <sheetProtection password="E9A8" sheet="1" formatRows="0"/>
  <mergeCells count="52">
    <mergeCell ref="A31:B31"/>
    <mergeCell ref="A32:B32"/>
    <mergeCell ref="A33:B33"/>
    <mergeCell ref="A24:B24"/>
    <mergeCell ref="A25:B25"/>
    <mergeCell ref="A26:B26"/>
    <mergeCell ref="A27:B27"/>
    <mergeCell ref="A28:B28"/>
    <mergeCell ref="A29:B29"/>
    <mergeCell ref="A30:B30"/>
    <mergeCell ref="A47:B47"/>
    <mergeCell ref="A38:B38"/>
    <mergeCell ref="A48:B48"/>
    <mergeCell ref="A34:B34"/>
    <mergeCell ref="A40:B40"/>
    <mergeCell ref="A41:B41"/>
    <mergeCell ref="A42:B42"/>
    <mergeCell ref="A43:B43"/>
    <mergeCell ref="A44:B44"/>
    <mergeCell ref="A45:B45"/>
    <mergeCell ref="A46:I46"/>
    <mergeCell ref="C38:I38"/>
    <mergeCell ref="A39:B39"/>
    <mergeCell ref="A37:I37"/>
    <mergeCell ref="A1:I1"/>
    <mergeCell ref="A4:I4"/>
    <mergeCell ref="A3:I3"/>
    <mergeCell ref="A50:A55"/>
    <mergeCell ref="A57:A58"/>
    <mergeCell ref="C5:I5"/>
    <mergeCell ref="A49:I49"/>
    <mergeCell ref="A7:I7"/>
    <mergeCell ref="A8:B8"/>
    <mergeCell ref="A9:B9"/>
    <mergeCell ref="A10:B10"/>
    <mergeCell ref="A11:I11"/>
    <mergeCell ref="A12:B12"/>
    <mergeCell ref="A13:B13"/>
    <mergeCell ref="A20:B20"/>
    <mergeCell ref="A21:B21"/>
    <mergeCell ref="A2:B2"/>
    <mergeCell ref="C2:I2"/>
    <mergeCell ref="A22:B22"/>
    <mergeCell ref="A23:B23"/>
    <mergeCell ref="A14:B14"/>
    <mergeCell ref="A15:B15"/>
    <mergeCell ref="A16:B16"/>
    <mergeCell ref="A17:B17"/>
    <mergeCell ref="A18:B18"/>
    <mergeCell ref="A5:B5"/>
    <mergeCell ref="A6:B6"/>
    <mergeCell ref="A19:B19"/>
  </mergeCells>
  <pageMargins left="0.5" right="0.5" top="0.196850393700787" bottom="0.5" header="0.3" footer="0.3"/>
  <pageSetup fitToHeight="0" orientation="portrait" r:id="rId1"/>
  <headerFooter>
    <oddFooter>&amp;L&amp;"Arial,Normal"&amp;6Table des matières – Programme Système de gestion d&amp;K000000e l’&amp;K01+000énergie – Avril 2026&amp;R&amp;"Arial,Normal"&amp;6&amp;P/&amp;N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A7363-BA89-4DA6-9667-886921DAF5A3}">
  <sheetPr codeName="Feuil3">
    <tabColor theme="5" tint="0.79998168889431442"/>
    <pageSetUpPr fitToPage="1"/>
  </sheetPr>
  <dimension ref="A1:E31"/>
  <sheetViews>
    <sheetView showGridLines="0" view="pageLayout" zoomScaleNormal="100" workbookViewId="0">
      <selection activeCell="A6" sqref="A6:E6"/>
    </sheetView>
  </sheetViews>
  <sheetFormatPr baseColWidth="10" defaultColWidth="9.81640625" defaultRowHeight="14.5" x14ac:dyDescent="0.35"/>
  <cols>
    <col min="1" max="1" width="38.54296875" style="5" customWidth="1"/>
    <col min="2" max="2" width="27.54296875" style="5" customWidth="1"/>
    <col min="3" max="3" width="15" style="5" customWidth="1"/>
    <col min="4" max="4" width="11.81640625" style="5" customWidth="1"/>
    <col min="5" max="5" width="2.1796875" style="5" customWidth="1"/>
    <col min="6" max="16384" width="9.81640625" style="5"/>
  </cols>
  <sheetData>
    <row r="1" spans="1:5" x14ac:dyDescent="0.35">
      <c r="A1" s="433"/>
      <c r="B1" s="433"/>
      <c r="C1" s="433"/>
      <c r="D1" s="433"/>
      <c r="E1" s="433"/>
    </row>
    <row r="2" spans="1:5" ht="29.15" customHeight="1" x14ac:dyDescent="0.35">
      <c r="A2" s="5" t="e" vm="1">
        <v>#VALUE!</v>
      </c>
      <c r="B2" s="431" t="s">
        <v>457</v>
      </c>
      <c r="C2" s="432"/>
      <c r="D2" s="432"/>
      <c r="E2" s="432"/>
    </row>
    <row r="3" spans="1:5" x14ac:dyDescent="0.35">
      <c r="A3" s="433"/>
      <c r="B3" s="433"/>
      <c r="C3" s="433"/>
      <c r="D3" s="433"/>
      <c r="E3" s="433"/>
    </row>
    <row r="4" spans="1:5" ht="17.25" customHeight="1" thickBot="1" x14ac:dyDescent="0.3">
      <c r="A4" s="146" t="s">
        <v>857</v>
      </c>
      <c r="B4" s="147"/>
      <c r="C4" s="147"/>
      <c r="D4" s="147"/>
    </row>
    <row r="5" spans="1:5" ht="11.25" customHeight="1" x14ac:dyDescent="0.25">
      <c r="A5" s="434" t="s">
        <v>249</v>
      </c>
      <c r="B5" s="435"/>
      <c r="C5" s="427" t="s">
        <v>835</v>
      </c>
      <c r="D5" s="428"/>
      <c r="E5" s="429"/>
    </row>
    <row r="6" spans="1:5" ht="19.399999999999999" customHeight="1" x14ac:dyDescent="0.35">
      <c r="A6" s="393"/>
      <c r="B6" s="394"/>
      <c r="C6" s="394"/>
      <c r="D6" s="394"/>
      <c r="E6" s="395"/>
    </row>
    <row r="7" spans="1:5" ht="19.399999999999999" customHeight="1" x14ac:dyDescent="0.35">
      <c r="A7" s="391" t="s">
        <v>834</v>
      </c>
      <c r="B7" s="396"/>
      <c r="C7" s="332" t="s">
        <v>832</v>
      </c>
      <c r="D7" s="391" t="s">
        <v>833</v>
      </c>
      <c r="E7" s="392"/>
    </row>
    <row r="8" spans="1:5" ht="19.399999999999999" customHeight="1" x14ac:dyDescent="0.35">
      <c r="A8" s="393"/>
      <c r="B8" s="408"/>
      <c r="C8" s="330"/>
      <c r="D8" s="393"/>
      <c r="E8" s="408"/>
    </row>
    <row r="9" spans="1:5" ht="12" customHeight="1" x14ac:dyDescent="0.35">
      <c r="A9" s="335"/>
      <c r="B9" s="335"/>
      <c r="C9" s="335"/>
      <c r="D9" s="335"/>
      <c r="E9" s="336"/>
    </row>
    <row r="10" spans="1:5" ht="19.399999999999999" customHeight="1" thickBot="1" x14ac:dyDescent="0.3">
      <c r="A10" s="146" t="s">
        <v>858</v>
      </c>
      <c r="B10" s="147"/>
      <c r="C10" s="147"/>
      <c r="D10" s="147"/>
    </row>
    <row r="11" spans="1:5" ht="11.25" customHeight="1" x14ac:dyDescent="0.25">
      <c r="A11" s="434" t="s">
        <v>417</v>
      </c>
      <c r="B11" s="435"/>
      <c r="C11" s="427"/>
      <c r="D11" s="428"/>
      <c r="E11" s="429"/>
    </row>
    <row r="12" spans="1:5" ht="19.399999999999999" customHeight="1" x14ac:dyDescent="0.35">
      <c r="A12" s="393"/>
      <c r="B12" s="394"/>
      <c r="C12" s="430"/>
      <c r="D12" s="394"/>
      <c r="E12" s="395"/>
    </row>
    <row r="13" spans="1:5" ht="12" customHeight="1" x14ac:dyDescent="0.35">
      <c r="A13" s="391" t="s">
        <v>859</v>
      </c>
      <c r="B13" s="396"/>
      <c r="C13" s="332" t="s">
        <v>832</v>
      </c>
      <c r="D13" s="391" t="s">
        <v>833</v>
      </c>
      <c r="E13" s="392"/>
    </row>
    <row r="14" spans="1:5" ht="18" customHeight="1" x14ac:dyDescent="0.35">
      <c r="A14" s="393"/>
      <c r="B14" s="408"/>
      <c r="C14" s="330"/>
      <c r="D14" s="393"/>
      <c r="E14" s="408"/>
    </row>
    <row r="15" spans="1:5" ht="12" customHeight="1" x14ac:dyDescent="0.25">
      <c r="A15" s="331"/>
      <c r="B15" s="331"/>
      <c r="C15" s="331"/>
      <c r="D15" s="331"/>
      <c r="E15" s="331"/>
    </row>
    <row r="16" spans="1:5" ht="12" customHeight="1" thickBot="1" x14ac:dyDescent="0.3">
      <c r="A16" s="331"/>
      <c r="B16" s="331"/>
      <c r="C16" s="331"/>
      <c r="D16" s="331"/>
      <c r="E16" s="331"/>
    </row>
    <row r="17" spans="1:5" ht="27.65" customHeight="1" x14ac:dyDescent="0.35">
      <c r="A17" s="405" t="s">
        <v>692</v>
      </c>
      <c r="B17" s="406"/>
      <c r="C17" s="405" t="s">
        <v>416</v>
      </c>
      <c r="D17" s="407"/>
      <c r="E17" s="232" t="e" vm="2">
        <v>#VALUE!</v>
      </c>
    </row>
    <row r="18" spans="1:5" ht="19.399999999999999" customHeight="1" x14ac:dyDescent="0.35">
      <c r="A18" s="398"/>
      <c r="B18" s="398"/>
      <c r="C18" s="402"/>
      <c r="D18" s="403"/>
      <c r="E18" s="404"/>
    </row>
    <row r="19" spans="1:5" ht="35.5" customHeight="1" x14ac:dyDescent="0.35">
      <c r="A19" s="397" t="s">
        <v>693</v>
      </c>
      <c r="B19" s="397"/>
      <c r="C19" s="399" t="s">
        <v>738</v>
      </c>
      <c r="D19" s="400"/>
      <c r="E19" s="401"/>
    </row>
    <row r="20" spans="1:5" ht="19.399999999999999" customHeight="1" x14ac:dyDescent="0.35">
      <c r="A20" s="398"/>
      <c r="B20" s="398"/>
      <c r="C20" s="402"/>
      <c r="D20" s="403"/>
      <c r="E20" s="404"/>
    </row>
    <row r="21" spans="1:5" ht="18.649999999999999" customHeight="1" x14ac:dyDescent="0.35">
      <c r="A21" s="411"/>
      <c r="B21" s="411"/>
      <c r="C21" s="411"/>
      <c r="D21" s="411"/>
      <c r="E21" s="411"/>
    </row>
    <row r="22" spans="1:5" ht="15" customHeight="1" thickBot="1" x14ac:dyDescent="0.3">
      <c r="A22" s="426" t="s">
        <v>736</v>
      </c>
      <c r="B22" s="426"/>
      <c r="C22" s="426"/>
      <c r="D22" s="426"/>
      <c r="E22" s="426"/>
    </row>
    <row r="23" spans="1:5" ht="35.15" customHeight="1" x14ac:dyDescent="0.35">
      <c r="A23" s="412" t="s">
        <v>735</v>
      </c>
      <c r="B23" s="413"/>
      <c r="C23" s="184" t="s">
        <v>64</v>
      </c>
      <c r="D23" s="422" t="s">
        <v>253</v>
      </c>
      <c r="E23" s="423"/>
    </row>
    <row r="24" spans="1:5" ht="23.9" customHeight="1" x14ac:dyDescent="0.35">
      <c r="A24" s="414" t="s">
        <v>421</v>
      </c>
      <c r="B24" s="415"/>
      <c r="C24" s="319"/>
      <c r="D24" s="424" t="str">
        <f>IF(OR(C24="", C25=""), "", C24*3.6/1000/C26)</f>
        <v/>
      </c>
      <c r="E24" s="425"/>
    </row>
    <row r="25" spans="1:5" ht="50.5" customHeight="1" x14ac:dyDescent="0.35">
      <c r="A25" s="416" t="s">
        <v>661</v>
      </c>
      <c r="B25" s="417"/>
      <c r="C25" s="320"/>
      <c r="D25" s="418" t="str">
        <f>IF(OR(C24="", C25=""), "", C25*37.9/1000/C26)</f>
        <v/>
      </c>
      <c r="E25" s="419"/>
    </row>
    <row r="26" spans="1:5" ht="23.9" customHeight="1" x14ac:dyDescent="0.35">
      <c r="A26" s="409" t="s">
        <v>364</v>
      </c>
      <c r="B26" s="410"/>
      <c r="C26" s="175" t="str">
        <f>IF(OR(C24="", C25=""), "", $C$24*3.6/1000 + $C$25*37.9/1000)</f>
        <v/>
      </c>
      <c r="D26" s="420"/>
      <c r="E26" s="421"/>
    </row>
    <row r="31" spans="1:5" x14ac:dyDescent="0.35">
      <c r="C31" s="198"/>
    </row>
  </sheetData>
  <sheetProtection password="E9A8" sheet="1" formatRows="0"/>
  <mergeCells count="35">
    <mergeCell ref="C11:E11"/>
    <mergeCell ref="D7:E7"/>
    <mergeCell ref="A12:E12"/>
    <mergeCell ref="B2:E2"/>
    <mergeCell ref="A1:E1"/>
    <mergeCell ref="A3:E3"/>
    <mergeCell ref="A5:B5"/>
    <mergeCell ref="C5:E5"/>
    <mergeCell ref="A11:B11"/>
    <mergeCell ref="A26:B26"/>
    <mergeCell ref="A21:E21"/>
    <mergeCell ref="A23:B23"/>
    <mergeCell ref="A24:B24"/>
    <mergeCell ref="A25:B25"/>
    <mergeCell ref="D25:E25"/>
    <mergeCell ref="D26:E26"/>
    <mergeCell ref="D23:E23"/>
    <mergeCell ref="D24:E24"/>
    <mergeCell ref="A22:E22"/>
    <mergeCell ref="D13:E13"/>
    <mergeCell ref="A6:E6"/>
    <mergeCell ref="A7:B7"/>
    <mergeCell ref="A19:B19"/>
    <mergeCell ref="A20:B20"/>
    <mergeCell ref="C19:E19"/>
    <mergeCell ref="C20:E20"/>
    <mergeCell ref="A17:B17"/>
    <mergeCell ref="A18:B18"/>
    <mergeCell ref="C17:D17"/>
    <mergeCell ref="C18:E18"/>
    <mergeCell ref="D14:E14"/>
    <mergeCell ref="A14:B14"/>
    <mergeCell ref="A13:B13"/>
    <mergeCell ref="A8:B8"/>
    <mergeCell ref="D8:E8"/>
  </mergeCells>
  <conditionalFormatting sqref="A6">
    <cfRule type="expression" dxfId="410" priority="2">
      <formula>A6 = ""</formula>
    </cfRule>
  </conditionalFormatting>
  <conditionalFormatting sqref="A8 C8:D8">
    <cfRule type="expression" dxfId="409" priority="1">
      <formula>A8 = ""</formula>
    </cfRule>
  </conditionalFormatting>
  <conditionalFormatting sqref="A12">
    <cfRule type="expression" dxfId="408" priority="15">
      <formula>A12 = ""</formula>
    </cfRule>
  </conditionalFormatting>
  <conditionalFormatting sqref="A14 C14:D14">
    <cfRule type="expression" dxfId="407" priority="3">
      <formula>A14 = ""</formula>
    </cfRule>
  </conditionalFormatting>
  <conditionalFormatting sqref="A18:E18 A20 C20">
    <cfRule type="expression" dxfId="406" priority="14">
      <formula>A18 = ""</formula>
    </cfRule>
  </conditionalFormatting>
  <conditionalFormatting sqref="C18">
    <cfRule type="expression" dxfId="405" priority="11">
      <formula>C18=""</formula>
    </cfRule>
  </conditionalFormatting>
  <conditionalFormatting sqref="C20">
    <cfRule type="expression" dxfId="404" priority="13">
      <formula>C20=""</formula>
    </cfRule>
  </conditionalFormatting>
  <conditionalFormatting sqref="C24">
    <cfRule type="expression" dxfId="403" priority="7">
      <formula>$C$24 =0</formula>
    </cfRule>
    <cfRule type="expression" dxfId="402" priority="9">
      <formula>$C$24 =""</formula>
    </cfRule>
  </conditionalFormatting>
  <conditionalFormatting sqref="C25">
    <cfRule type="expression" dxfId="401" priority="6">
      <formula>$C$25 =0</formula>
    </cfRule>
    <cfRule type="expression" dxfId="400" priority="8">
      <formula>$C$25 =""</formula>
    </cfRule>
  </conditionalFormatting>
  <dataValidations count="4">
    <dataValidation allowBlank="1" showInputMessage="1" showErrorMessage="1" promptTitle="Note :" prompt="La date de démarrage du Projet correspond à la date de signature du Contrat avec Hydro-Québec." sqref="E17" xr:uid="{CE3B1941-1FDC-4351-9EEA-058A553862FF}"/>
    <dataValidation type="date" allowBlank="1" showInputMessage="1" showErrorMessage="1" sqref="C20" xr:uid="{5025DD92-7C06-4758-8094-E5A1DA7257DF}">
      <formula1>45809</formula1>
      <formula2>46077</formula2>
    </dataValidation>
    <dataValidation type="date" allowBlank="1" showInputMessage="1" showErrorMessage="1" sqref="C18:E18 C20:E20" xr:uid="{D058B189-1015-4FD1-9309-94EAD1EFA80F}">
      <formula1>45658</formula1>
      <formula2>54789</formula2>
    </dataValidation>
    <dataValidation type="custom" allowBlank="1" showInputMessage="1" showErrorMessage="1" sqref="C24:C25" xr:uid="{6C0BCE5A-58DD-4A01-8CC8-4AD3FF5CA962}">
      <formula1>ISNUMBER(C24)</formula1>
    </dataValidation>
  </dataValidations>
  <pageMargins left="0.51181102362204722" right="0.51181102362204722" top="0.19685039370078741" bottom="0.51181102362204722" header="0.31496062992125984" footer="0.31496062992125984"/>
  <pageSetup fitToHeight="0" orientation="portrait" horizontalDpi="1200" verticalDpi="1200" r:id="rId1"/>
  <headerFooter>
    <oddFooter>&amp;L&amp;"Arial,Normal"&amp;6Données du Projet – Programme Système de gestion de l'énergie – Avril 2026&amp;R&amp;"Arial,Normal"&amp;6&amp;P/&amp;N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1D470-09D3-4A85-9023-6260EE80A1DF}">
  <sheetPr codeName="Feuil4">
    <tabColor theme="2" tint="-9.9978637043366805E-2"/>
    <pageSetUpPr fitToPage="1"/>
  </sheetPr>
  <dimension ref="A1:K26"/>
  <sheetViews>
    <sheetView showGridLines="0" view="pageLayout" zoomScaleNormal="100" workbookViewId="0">
      <selection activeCell="A10" sqref="A10:K10"/>
    </sheetView>
  </sheetViews>
  <sheetFormatPr baseColWidth="10" defaultColWidth="11.54296875" defaultRowHeight="14.5" x14ac:dyDescent="0.35"/>
  <cols>
    <col min="1" max="1" width="18.1796875" customWidth="1"/>
    <col min="2" max="9" width="11.54296875" customWidth="1"/>
    <col min="10" max="10" width="7.81640625" customWidth="1"/>
    <col min="11" max="11" width="6.54296875" customWidth="1"/>
    <col min="12" max="12" width="8.54296875" customWidth="1"/>
  </cols>
  <sheetData>
    <row r="1" spans="1:11" x14ac:dyDescent="0.35">
      <c r="A1" s="346"/>
      <c r="B1" s="346"/>
      <c r="C1" s="346"/>
      <c r="D1" s="346"/>
      <c r="E1" s="346"/>
      <c r="F1" s="346"/>
      <c r="G1" s="346"/>
      <c r="H1" s="346"/>
      <c r="I1" s="346"/>
      <c r="J1" s="346"/>
      <c r="K1" s="346"/>
    </row>
    <row r="2" spans="1:11" ht="29.15" customHeight="1" x14ac:dyDescent="0.35">
      <c r="A2" s="346" t="e" vm="1">
        <v>#VALUE!</v>
      </c>
      <c r="B2" s="346"/>
      <c r="C2" s="346"/>
      <c r="D2" s="459" t="s">
        <v>854</v>
      </c>
      <c r="E2" s="460"/>
      <c r="F2" s="460"/>
      <c r="G2" s="460"/>
      <c r="H2" s="460"/>
      <c r="I2" s="460"/>
      <c r="J2" s="460"/>
      <c r="K2" s="460"/>
    </row>
    <row r="3" spans="1:11" x14ac:dyDescent="0.35">
      <c r="A3" s="346"/>
      <c r="B3" s="346"/>
      <c r="C3" s="346"/>
      <c r="D3" s="346"/>
      <c r="E3" s="346"/>
      <c r="F3" s="346"/>
      <c r="G3" s="346"/>
      <c r="H3" s="346"/>
      <c r="I3" s="346"/>
      <c r="J3" s="346"/>
      <c r="K3" s="346"/>
    </row>
    <row r="4" spans="1:11" ht="20.149999999999999" customHeight="1" thickBot="1" x14ac:dyDescent="0.4">
      <c r="A4" s="461" t="s">
        <v>248</v>
      </c>
      <c r="B4" s="461"/>
      <c r="C4" s="461"/>
      <c r="D4" s="461"/>
      <c r="E4" s="461"/>
      <c r="F4" s="461"/>
      <c r="G4" s="461"/>
      <c r="H4" s="461"/>
      <c r="I4" s="461"/>
      <c r="J4" s="461"/>
      <c r="K4" s="461"/>
    </row>
    <row r="5" spans="1:11" ht="12.25" customHeight="1" x14ac:dyDescent="0.35">
      <c r="A5" s="472" t="s">
        <v>249</v>
      </c>
      <c r="B5" s="472"/>
      <c r="C5" s="472"/>
      <c r="D5" s="472"/>
      <c r="E5" s="473" t="s">
        <v>250</v>
      </c>
      <c r="F5" s="474"/>
      <c r="G5" s="450" t="s">
        <v>252</v>
      </c>
      <c r="H5" s="450"/>
      <c r="I5" s="450" t="s">
        <v>255</v>
      </c>
      <c r="J5" s="450"/>
      <c r="K5" s="450"/>
    </row>
    <row r="6" spans="1:11" ht="19.399999999999999" customHeight="1" x14ac:dyDescent="0.35">
      <c r="A6" s="451">
        <f>Données_Projet!A6</f>
        <v>0</v>
      </c>
      <c r="B6" s="451"/>
      <c r="C6" s="451"/>
      <c r="D6" s="451"/>
      <c r="E6" s="452">
        <f>Données_Projet!C6</f>
        <v>0</v>
      </c>
      <c r="F6" s="453"/>
      <c r="G6" s="470">
        <f>Données_Projet!A18</f>
        <v>0</v>
      </c>
      <c r="H6" s="470"/>
      <c r="I6" s="454">
        <f>Données_Projet!C18</f>
        <v>0</v>
      </c>
      <c r="J6" s="454"/>
      <c r="K6" s="454"/>
    </row>
    <row r="7" spans="1:11" ht="23.15" customHeight="1" x14ac:dyDescent="0.35">
      <c r="A7" s="462" t="s">
        <v>251</v>
      </c>
      <c r="B7" s="463"/>
      <c r="C7" s="463"/>
      <c r="D7" s="463"/>
      <c r="E7" s="463"/>
      <c r="F7" s="464"/>
      <c r="G7" s="465" t="s">
        <v>254</v>
      </c>
      <c r="H7" s="465"/>
      <c r="I7" s="466" t="s">
        <v>376</v>
      </c>
      <c r="J7" s="466"/>
      <c r="K7" s="466"/>
    </row>
    <row r="8" spans="1:11" ht="19.399999999999999" customHeight="1" x14ac:dyDescent="0.35">
      <c r="A8" s="467">
        <f>Données_Projet!A12</f>
        <v>0</v>
      </c>
      <c r="B8" s="468"/>
      <c r="C8" s="468"/>
      <c r="D8" s="468"/>
      <c r="E8" s="468"/>
      <c r="F8" s="469"/>
      <c r="G8" s="470">
        <f>Données_Projet!A20</f>
        <v>0</v>
      </c>
      <c r="H8" s="470"/>
      <c r="I8" s="471">
        <f>Données_Projet!C20</f>
        <v>0</v>
      </c>
      <c r="J8" s="471"/>
      <c r="K8" s="471"/>
    </row>
    <row r="9" spans="1:11" ht="12.65" customHeight="1" thickBot="1" x14ac:dyDescent="0.4">
      <c r="A9" s="458"/>
      <c r="B9" s="458"/>
      <c r="C9" s="458"/>
      <c r="D9" s="458"/>
      <c r="E9" s="458"/>
      <c r="F9" s="458"/>
      <c r="G9" s="458"/>
      <c r="H9" s="458"/>
      <c r="I9" s="458"/>
      <c r="J9" s="458"/>
      <c r="K9" s="458"/>
    </row>
    <row r="10" spans="1:11" ht="23.9" customHeight="1" x14ac:dyDescent="0.35">
      <c r="A10" s="455" t="s">
        <v>853</v>
      </c>
      <c r="B10" s="456"/>
      <c r="C10" s="456"/>
      <c r="D10" s="456"/>
      <c r="E10" s="456"/>
      <c r="F10" s="456"/>
      <c r="G10" s="456"/>
      <c r="H10" s="456"/>
      <c r="I10" s="456"/>
      <c r="J10" s="456"/>
      <c r="K10" s="457"/>
    </row>
    <row r="11" spans="1:11" ht="20.25" customHeight="1" x14ac:dyDescent="0.35">
      <c r="A11" s="156" t="s">
        <v>211</v>
      </c>
      <c r="B11" s="22" t="s">
        <v>16</v>
      </c>
      <c r="C11" s="22" t="s">
        <v>17</v>
      </c>
      <c r="D11" s="22" t="s">
        <v>137</v>
      </c>
      <c r="E11" s="22" t="s">
        <v>138</v>
      </c>
      <c r="F11" s="22" t="s">
        <v>139</v>
      </c>
      <c r="G11" s="22" t="s">
        <v>140</v>
      </c>
      <c r="H11" s="22" t="s">
        <v>141</v>
      </c>
      <c r="I11" s="129" t="s">
        <v>142</v>
      </c>
      <c r="J11" s="439" t="s">
        <v>268</v>
      </c>
      <c r="K11" s="440"/>
    </row>
    <row r="12" spans="1:11" x14ac:dyDescent="0.35">
      <c r="A12" s="334" t="s">
        <v>271</v>
      </c>
      <c r="B12" s="333">
        <f>EDATE(Données_Projet!$C$18, 3)</f>
        <v>91</v>
      </c>
      <c r="C12" s="145">
        <f>EDATE(Données_Projet!$C$18, 9)</f>
        <v>274</v>
      </c>
      <c r="D12" s="145">
        <f>EDATE(Données_Projet!$C$18, 15)</f>
        <v>456</v>
      </c>
      <c r="E12" s="145">
        <f>EDATE(Données_Projet!$C$18, 27)</f>
        <v>821</v>
      </c>
      <c r="F12" s="145">
        <f>EDATE(Données_Projet!$C$18, 39)</f>
        <v>1186</v>
      </c>
      <c r="G12" s="145">
        <f>EDATE(Données_Projet!$C$18, 51)</f>
        <v>1552</v>
      </c>
      <c r="H12" s="145">
        <f>EDATE(Données_Projet!$C$18, 63)</f>
        <v>1917</v>
      </c>
      <c r="I12" s="145">
        <f>EDATE(Données_Projet!$C$18, 75)</f>
        <v>2282</v>
      </c>
      <c r="J12" s="439"/>
      <c r="K12" s="440"/>
    </row>
    <row r="13" spans="1:11" ht="23.9" customHeight="1" x14ac:dyDescent="0.35">
      <c r="A13" s="449" t="s">
        <v>851</v>
      </c>
      <c r="B13" s="438"/>
      <c r="C13" s="438"/>
      <c r="D13" s="438"/>
      <c r="E13" s="438"/>
      <c r="F13" s="438"/>
      <c r="G13" s="438"/>
      <c r="H13" s="438"/>
      <c r="I13" s="438"/>
      <c r="J13" s="438"/>
      <c r="K13" s="438"/>
    </row>
    <row r="14" spans="1:11" ht="21.65" customHeight="1" x14ac:dyDescent="0.35">
      <c r="A14" s="164" t="str">
        <f>RefMenu!B18</f>
        <v>Analyse diagnostique</v>
      </c>
      <c r="B14" s="130">
        <f>'Mois3-DEP'!D39</f>
        <v>0</v>
      </c>
      <c r="C14" s="130">
        <f>'Mois9-DEP'!D39</f>
        <v>0</v>
      </c>
      <c r="D14" s="157">
        <f>'Mois15-DEP'!D39</f>
        <v>0</v>
      </c>
      <c r="E14" s="157">
        <f>'Mois27-DEP'!D39</f>
        <v>0</v>
      </c>
      <c r="F14" s="157">
        <f>'Mois39-DEP'!D39</f>
        <v>0</v>
      </c>
      <c r="G14" s="157">
        <f>'Mois51-DEP'!D39</f>
        <v>0</v>
      </c>
      <c r="H14" s="157">
        <f>'Mois63-DEP'!D39</f>
        <v>0</v>
      </c>
      <c r="I14" s="157">
        <f>'Mois75-DEP'!D39</f>
        <v>0</v>
      </c>
      <c r="J14" s="441">
        <f>SUM(B14:I14)</f>
        <v>0</v>
      </c>
      <c r="K14" s="442"/>
    </row>
    <row r="15" spans="1:11" ht="21.65" customHeight="1" x14ac:dyDescent="0.35">
      <c r="A15" s="165" t="str">
        <f>RefMenu!B19</f>
        <v>Implantation du SGE</v>
      </c>
      <c r="B15" s="130">
        <f>'Mois3-DEP'!D40</f>
        <v>0</v>
      </c>
      <c r="C15" s="130">
        <f>'Mois9-DEP'!D40</f>
        <v>0</v>
      </c>
      <c r="D15" s="157">
        <f>'Mois15-DEP'!D40</f>
        <v>0</v>
      </c>
      <c r="E15" s="157">
        <f>'Mois27-DEP'!D40</f>
        <v>0</v>
      </c>
      <c r="F15" s="157">
        <f>'Mois39-DEP'!D40</f>
        <v>0</v>
      </c>
      <c r="G15" s="157">
        <f>'Mois51-DEP'!D40</f>
        <v>0</v>
      </c>
      <c r="H15" s="157">
        <f>'Mois63-DEP'!D40</f>
        <v>0</v>
      </c>
      <c r="I15" s="157">
        <f>'Mois75-DEP'!D40</f>
        <v>0</v>
      </c>
      <c r="J15" s="443">
        <f t="shared" ref="J15:J18" si="0">SUM(B15:I15)</f>
        <v>0</v>
      </c>
      <c r="K15" s="444"/>
    </row>
    <row r="16" spans="1:11" ht="21.65" customHeight="1" x14ac:dyDescent="0.35">
      <c r="A16" s="165" t="str">
        <f>RefMenu!B20</f>
        <v>Implantation du SIGE</v>
      </c>
      <c r="B16" s="130">
        <f>'Mois3-DEP'!D41</f>
        <v>0</v>
      </c>
      <c r="C16" s="130">
        <f>'Mois9-DEP'!D41</f>
        <v>0</v>
      </c>
      <c r="D16" s="157">
        <f>'Mois15-DEP'!D41</f>
        <v>0</v>
      </c>
      <c r="E16" s="157">
        <f>'Mois27-DEP'!D41</f>
        <v>0</v>
      </c>
      <c r="F16" s="157">
        <f>'Mois39-DEP'!D41</f>
        <v>0</v>
      </c>
      <c r="G16" s="157">
        <f>'Mois51-DEP'!D41</f>
        <v>0</v>
      </c>
      <c r="H16" s="157">
        <f>'Mois63-DEP'!D41</f>
        <v>0</v>
      </c>
      <c r="I16" s="157">
        <f>'Mois75-DEP'!D41</f>
        <v>0</v>
      </c>
      <c r="J16" s="443">
        <f t="shared" si="0"/>
        <v>0</v>
      </c>
      <c r="K16" s="444"/>
    </row>
    <row r="17" spans="1:11" ht="21.65" customHeight="1" x14ac:dyDescent="0.35">
      <c r="A17" s="165" t="str">
        <f>RefMenu!B21</f>
        <v>Consultant de l'énergie</v>
      </c>
      <c r="B17" s="130">
        <f>'Mois3-DEP'!D42</f>
        <v>0</v>
      </c>
      <c r="C17" s="130">
        <f>'Mois9-DEP'!D42</f>
        <v>0</v>
      </c>
      <c r="D17" s="157">
        <f>'Mois15-DEP'!D42</f>
        <v>0</v>
      </c>
      <c r="E17" s="157">
        <f>'Mois27-DEP'!D42</f>
        <v>0</v>
      </c>
      <c r="F17" s="157">
        <f>'Mois39-DEP'!D42</f>
        <v>0</v>
      </c>
      <c r="G17" s="157">
        <f>'Mois51-DEP'!D42</f>
        <v>0</v>
      </c>
      <c r="H17" s="157">
        <f>'Mois63-DEP'!D42</f>
        <v>0</v>
      </c>
      <c r="I17" s="157">
        <f>'Mois75-DEP'!D42</f>
        <v>0</v>
      </c>
      <c r="J17" s="443">
        <f t="shared" si="0"/>
        <v>0</v>
      </c>
      <c r="K17" s="444"/>
    </row>
    <row r="18" spans="1:11" ht="21.65" customHeight="1" x14ac:dyDescent="0.35">
      <c r="A18" s="166" t="str">
        <f>RefMenu!B22</f>
        <v>Mesurage et vérification</v>
      </c>
      <c r="B18" s="130">
        <f>'Mois3-DEP'!D43</f>
        <v>0</v>
      </c>
      <c r="C18" s="130">
        <f>'Mois9-DEP'!D43</f>
        <v>0</v>
      </c>
      <c r="D18" s="157">
        <f>'Mois15-DEP'!D43</f>
        <v>0</v>
      </c>
      <c r="E18" s="157">
        <f>'Mois27-DEP'!D43</f>
        <v>0</v>
      </c>
      <c r="F18" s="157">
        <f>'Mois39-DEP'!D43</f>
        <v>0</v>
      </c>
      <c r="G18" s="157">
        <f>'Mois51-DEP'!D43</f>
        <v>0</v>
      </c>
      <c r="H18" s="157">
        <f>'Mois63-DEP'!D43</f>
        <v>0</v>
      </c>
      <c r="I18" s="157">
        <f>'Mois75-DEP'!D43</f>
        <v>0</v>
      </c>
      <c r="J18" s="445">
        <f t="shared" si="0"/>
        <v>0</v>
      </c>
      <c r="K18" s="446"/>
    </row>
    <row r="19" spans="1:11" ht="18" customHeight="1" x14ac:dyDescent="0.35">
      <c r="A19" s="158" t="s">
        <v>269</v>
      </c>
      <c r="B19" s="159">
        <f>SUM(B14:B18)</f>
        <v>0</v>
      </c>
      <c r="C19" s="159">
        <f t="shared" ref="C19:I19" si="1">SUM(C14:C18)</f>
        <v>0</v>
      </c>
      <c r="D19" s="159">
        <f t="shared" si="1"/>
        <v>0</v>
      </c>
      <c r="E19" s="159">
        <f t="shared" si="1"/>
        <v>0</v>
      </c>
      <c r="F19" s="159">
        <f t="shared" si="1"/>
        <v>0</v>
      </c>
      <c r="G19" s="159">
        <f t="shared" si="1"/>
        <v>0</v>
      </c>
      <c r="H19" s="159">
        <f t="shared" si="1"/>
        <v>0</v>
      </c>
      <c r="I19" s="160">
        <f t="shared" si="1"/>
        <v>0</v>
      </c>
      <c r="J19" s="447">
        <f>SUM(J14:J18)</f>
        <v>0</v>
      </c>
      <c r="K19" s="448"/>
    </row>
    <row r="20" spans="1:11" ht="23.9" customHeight="1" x14ac:dyDescent="0.35">
      <c r="A20" s="438" t="s">
        <v>852</v>
      </c>
      <c r="B20" s="438"/>
      <c r="C20" s="438"/>
      <c r="D20" s="438"/>
      <c r="E20" s="438"/>
      <c r="F20" s="438"/>
      <c r="G20" s="438"/>
      <c r="H20" s="438"/>
      <c r="I20" s="438"/>
      <c r="J20" s="438"/>
      <c r="K20" s="438"/>
    </row>
    <row r="21" spans="1:11" ht="21.65" customHeight="1" x14ac:dyDescent="0.35">
      <c r="A21" s="164" t="str">
        <f>RefMenu!B18</f>
        <v>Analyse diagnostique</v>
      </c>
      <c r="B21" s="157">
        <f>'Mois3-DEP'!G39</f>
        <v>0</v>
      </c>
      <c r="C21" s="157">
        <f>'Mois9-DEP'!G39</f>
        <v>0</v>
      </c>
      <c r="D21" s="157">
        <f>'Mois15-DEP'!G39</f>
        <v>0</v>
      </c>
      <c r="E21" s="157">
        <f>'Mois27-DEP'!G39</f>
        <v>0</v>
      </c>
      <c r="F21" s="157">
        <f>'Mois39-DEP'!G39</f>
        <v>0</v>
      </c>
      <c r="G21" s="157">
        <f>'Mois51-DEP'!G39</f>
        <v>0</v>
      </c>
      <c r="H21" s="157">
        <f>'Mois63-DEP'!G39</f>
        <v>0</v>
      </c>
      <c r="I21" s="157">
        <f>'Mois75-DEP'!G39</f>
        <v>0</v>
      </c>
      <c r="J21" s="441">
        <f>SUM(B21:I21)</f>
        <v>0</v>
      </c>
      <c r="K21" s="442"/>
    </row>
    <row r="22" spans="1:11" ht="21.65" customHeight="1" x14ac:dyDescent="0.35">
      <c r="A22" s="165" t="str">
        <f>RefMenu!B19</f>
        <v>Implantation du SGE</v>
      </c>
      <c r="B22" s="157">
        <f>'Mois3-DEP'!G40</f>
        <v>0</v>
      </c>
      <c r="C22" s="157">
        <f>'Mois9-DEP'!G40</f>
        <v>0</v>
      </c>
      <c r="D22" s="157">
        <f>'Mois15-DEP'!G40</f>
        <v>0</v>
      </c>
      <c r="E22" s="157">
        <f>'Mois27-DEP'!G40</f>
        <v>0</v>
      </c>
      <c r="F22" s="157">
        <f>'Mois39-DEP'!G40</f>
        <v>0</v>
      </c>
      <c r="G22" s="157">
        <f>'Mois51-DEP'!G40</f>
        <v>0</v>
      </c>
      <c r="H22" s="157">
        <f>'Mois63-DEP'!G40</f>
        <v>0</v>
      </c>
      <c r="I22" s="157">
        <f>'Mois75-DEP'!G40</f>
        <v>0</v>
      </c>
      <c r="J22" s="443">
        <f t="shared" ref="J22:J25" si="2">SUM(B22:I22)</f>
        <v>0</v>
      </c>
      <c r="K22" s="444"/>
    </row>
    <row r="23" spans="1:11" ht="21.65" customHeight="1" x14ac:dyDescent="0.35">
      <c r="A23" s="165" t="str">
        <f>RefMenu!B20</f>
        <v>Implantation du SIGE</v>
      </c>
      <c r="B23" s="157">
        <f>'Mois3-DEP'!G41</f>
        <v>0</v>
      </c>
      <c r="C23" s="157">
        <f>'Mois9-DEP'!G41</f>
        <v>0</v>
      </c>
      <c r="D23" s="157">
        <f>'Mois15-DEP'!G41</f>
        <v>0</v>
      </c>
      <c r="E23" s="157">
        <f>'Mois27-DEP'!G41</f>
        <v>0</v>
      </c>
      <c r="F23" s="157">
        <f>'Mois39-DEP'!G41</f>
        <v>0</v>
      </c>
      <c r="G23" s="157">
        <f>'Mois51-DEP'!G41</f>
        <v>0</v>
      </c>
      <c r="H23" s="157">
        <f>'Mois63-DEP'!G41</f>
        <v>0</v>
      </c>
      <c r="I23" s="157">
        <f>'Mois75-DEP'!G41</f>
        <v>0</v>
      </c>
      <c r="J23" s="443">
        <f t="shared" si="2"/>
        <v>0</v>
      </c>
      <c r="K23" s="444"/>
    </row>
    <row r="24" spans="1:11" ht="21.65" customHeight="1" x14ac:dyDescent="0.35">
      <c r="A24" s="165" t="str">
        <f>RefMenu!B21</f>
        <v>Consultant de l'énergie</v>
      </c>
      <c r="B24" s="157">
        <f>'Mois3-DEP'!G42</f>
        <v>0</v>
      </c>
      <c r="C24" s="157">
        <f>'Mois9-DEP'!G42</f>
        <v>0</v>
      </c>
      <c r="D24" s="157">
        <f>'Mois15-DEP'!G42</f>
        <v>0</v>
      </c>
      <c r="E24" s="157">
        <f>'Mois27-DEP'!G42</f>
        <v>0</v>
      </c>
      <c r="F24" s="157">
        <f>'Mois39-DEP'!G42</f>
        <v>0</v>
      </c>
      <c r="G24" s="157">
        <f>'Mois51-DEP'!G42</f>
        <v>0</v>
      </c>
      <c r="H24" s="157">
        <f>'Mois63-DEP'!G42</f>
        <v>0</v>
      </c>
      <c r="I24" s="157">
        <f>'Mois75-DEP'!G42</f>
        <v>0</v>
      </c>
      <c r="J24" s="443">
        <f t="shared" si="2"/>
        <v>0</v>
      </c>
      <c r="K24" s="444"/>
    </row>
    <row r="25" spans="1:11" ht="21.65" customHeight="1" x14ac:dyDescent="0.35">
      <c r="A25" s="166" t="str">
        <f>RefMenu!B22</f>
        <v>Mesurage et vérification</v>
      </c>
      <c r="B25" s="157">
        <f>'Mois3-DEP'!G43</f>
        <v>0</v>
      </c>
      <c r="C25" s="157">
        <f>'Mois9-DEP'!G43</f>
        <v>0</v>
      </c>
      <c r="D25" s="157">
        <f>'Mois15-DEP'!G43</f>
        <v>0</v>
      </c>
      <c r="E25" s="157">
        <f>'Mois27-DEP'!G43</f>
        <v>0</v>
      </c>
      <c r="F25" s="157">
        <f>'Mois39-DEP'!G43</f>
        <v>0</v>
      </c>
      <c r="G25" s="157">
        <f>'Mois51-DEP'!G43</f>
        <v>0</v>
      </c>
      <c r="H25" s="157">
        <f>'Mois63-DEP'!G43</f>
        <v>0</v>
      </c>
      <c r="I25" s="157">
        <f>'Mois75-DEP'!G43</f>
        <v>0</v>
      </c>
      <c r="J25" s="445">
        <f t="shared" si="2"/>
        <v>0</v>
      </c>
      <c r="K25" s="446"/>
    </row>
    <row r="26" spans="1:11" ht="18.649999999999999" customHeight="1" x14ac:dyDescent="0.35">
      <c r="A26" s="161" t="s">
        <v>269</v>
      </c>
      <c r="B26" s="162">
        <f>SUM(B21:B25)</f>
        <v>0</v>
      </c>
      <c r="C26" s="162">
        <f t="shared" ref="C26:I26" si="3">SUM(C21:C25)</f>
        <v>0</v>
      </c>
      <c r="D26" s="162">
        <f t="shared" si="3"/>
        <v>0</v>
      </c>
      <c r="E26" s="162">
        <f t="shared" si="3"/>
        <v>0</v>
      </c>
      <c r="F26" s="162">
        <f t="shared" si="3"/>
        <v>0</v>
      </c>
      <c r="G26" s="162">
        <f t="shared" si="3"/>
        <v>0</v>
      </c>
      <c r="H26" s="162">
        <f t="shared" si="3"/>
        <v>0</v>
      </c>
      <c r="I26" s="163">
        <f t="shared" si="3"/>
        <v>0</v>
      </c>
      <c r="J26" s="436">
        <f>SUM(J21:J25)</f>
        <v>0</v>
      </c>
      <c r="K26" s="437"/>
    </row>
  </sheetData>
  <sheetProtection password="E9A8" sheet="1" selectLockedCells="1"/>
  <mergeCells count="36">
    <mergeCell ref="A2:C2"/>
    <mergeCell ref="D2:K2"/>
    <mergeCell ref="A1:K1"/>
    <mergeCell ref="A3:K3"/>
    <mergeCell ref="J16:K16"/>
    <mergeCell ref="A4:K4"/>
    <mergeCell ref="A7:F7"/>
    <mergeCell ref="G7:H7"/>
    <mergeCell ref="I7:K7"/>
    <mergeCell ref="A8:F8"/>
    <mergeCell ref="G8:H8"/>
    <mergeCell ref="I8:K8"/>
    <mergeCell ref="G5:H5"/>
    <mergeCell ref="G6:H6"/>
    <mergeCell ref="A5:D5"/>
    <mergeCell ref="E5:F5"/>
    <mergeCell ref="I5:K5"/>
    <mergeCell ref="A6:D6"/>
    <mergeCell ref="E6:F6"/>
    <mergeCell ref="I6:K6"/>
    <mergeCell ref="A10:K10"/>
    <mergeCell ref="A9:K9"/>
    <mergeCell ref="J26:K26"/>
    <mergeCell ref="A20:K20"/>
    <mergeCell ref="J11:K12"/>
    <mergeCell ref="J21:K21"/>
    <mergeCell ref="J22:K22"/>
    <mergeCell ref="J23:K23"/>
    <mergeCell ref="J24:K24"/>
    <mergeCell ref="J25:K25"/>
    <mergeCell ref="J17:K17"/>
    <mergeCell ref="J18:K18"/>
    <mergeCell ref="J19:K19"/>
    <mergeCell ref="A13:K13"/>
    <mergeCell ref="J14:K14"/>
    <mergeCell ref="J15:K15"/>
  </mergeCells>
  <conditionalFormatting sqref="B14:J19">
    <cfRule type="cellIs" dxfId="399" priority="3" operator="equal">
      <formula>0</formula>
    </cfRule>
  </conditionalFormatting>
  <conditionalFormatting sqref="B21:J26">
    <cfRule type="cellIs" dxfId="398" priority="2" operator="equal">
      <formula>0</formula>
    </cfRule>
  </conditionalFormatting>
  <conditionalFormatting sqref="I8:K8">
    <cfRule type="expression" dxfId="397" priority="1">
      <formula xml:space="preserve"> $I$8 =""</formula>
    </cfRule>
  </conditionalFormatting>
  <dataValidations count="1">
    <dataValidation type="date" allowBlank="1" showInputMessage="1" showErrorMessage="1" sqref="I8:K8" xr:uid="{E35CAC63-2B13-4CA8-BF02-195E474F1CF7}">
      <formula1>45658</formula1>
      <formula2>54789</formula2>
    </dataValidation>
  </dataValidations>
  <pageMargins left="0.5" right="0.5" top="0.196850393700787" bottom="0.5" header="0.3" footer="0.3"/>
  <pageSetup fitToHeight="0" orientation="landscape" r:id="rId1"/>
  <headerFooter>
    <oddFooter>&amp;L&amp;"Arial Narrow,Normal"&amp;6Sommaire des dépenses des 75 mois du Projet – Programme Système de gestion de l’énergie – Avril 2026&amp;R&amp;"Arial Narrow,Normal"&amp;6&amp;P/&amp;N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38D61-5300-4F9F-8F1C-B05D1F8833E8}">
  <sheetPr codeName="Feuil6">
    <tabColor theme="2" tint="-9.9978637043366805E-2"/>
    <pageSetUpPr fitToPage="1"/>
  </sheetPr>
  <dimension ref="A1:G45"/>
  <sheetViews>
    <sheetView showGridLines="0" view="pageLayout" zoomScaleNormal="70" workbookViewId="0">
      <selection activeCell="C14" sqref="C14"/>
    </sheetView>
  </sheetViews>
  <sheetFormatPr baseColWidth="10" defaultColWidth="8.54296875" defaultRowHeight="14.5" x14ac:dyDescent="0.35"/>
  <cols>
    <col min="1" max="1" width="2.453125" customWidth="1"/>
    <col min="2" max="2" width="35.1796875" customWidth="1"/>
    <col min="3" max="3" width="11.453125" style="3" customWidth="1"/>
    <col min="4" max="7" width="11.453125" customWidth="1"/>
  </cols>
  <sheetData>
    <row r="1" spans="1:7" x14ac:dyDescent="0.35">
      <c r="A1" s="346"/>
      <c r="B1" s="346"/>
      <c r="C1" s="346"/>
      <c r="D1" s="346"/>
      <c r="E1" s="346"/>
      <c r="F1" s="346"/>
      <c r="G1" s="346"/>
    </row>
    <row r="2" spans="1:7" ht="29.15" customHeight="1" x14ac:dyDescent="0.35">
      <c r="A2" s="346" t="e" vm="1">
        <v>#VALUE!</v>
      </c>
      <c r="B2" s="346"/>
      <c r="C2" s="431" t="s">
        <v>456</v>
      </c>
      <c r="D2" s="432"/>
      <c r="E2" s="432"/>
      <c r="F2" s="432"/>
      <c r="G2" s="432"/>
    </row>
    <row r="3" spans="1:7" x14ac:dyDescent="0.35">
      <c r="A3" s="346"/>
      <c r="B3" s="346"/>
      <c r="C3" s="346"/>
      <c r="D3" s="346"/>
      <c r="E3" s="346"/>
      <c r="F3" s="346"/>
      <c r="G3" s="346"/>
    </row>
    <row r="4" spans="1:7" ht="23.9" customHeight="1" thickBot="1" x14ac:dyDescent="0.4">
      <c r="A4" s="481" t="s">
        <v>248</v>
      </c>
      <c r="B4" s="481"/>
      <c r="C4" s="481"/>
      <c r="D4" s="481"/>
      <c r="E4" s="481"/>
      <c r="F4" s="481"/>
      <c r="G4" s="481"/>
    </row>
    <row r="5" spans="1:7" ht="12.25" customHeight="1" x14ac:dyDescent="0.35">
      <c r="A5" s="490" t="s">
        <v>249</v>
      </c>
      <c r="B5" s="491"/>
      <c r="C5" s="492"/>
      <c r="D5" s="450" t="s">
        <v>250</v>
      </c>
      <c r="E5" s="450"/>
      <c r="F5" s="479" t="s">
        <v>255</v>
      </c>
      <c r="G5" s="479"/>
    </row>
    <row r="6" spans="1:7" ht="19.399999999999999" customHeight="1" x14ac:dyDescent="0.35">
      <c r="A6" s="467">
        <f xml:space="preserve"> NomEntreprise</f>
        <v>0</v>
      </c>
      <c r="B6" s="468"/>
      <c r="C6" s="469"/>
      <c r="D6" s="489">
        <f xml:space="preserve"> NEQ</f>
        <v>0</v>
      </c>
      <c r="E6" s="489"/>
      <c r="F6" s="478">
        <f xml:space="preserve"> DateDemarrage</f>
        <v>0</v>
      </c>
      <c r="G6" s="478"/>
    </row>
    <row r="7" spans="1:7" ht="12.25" customHeight="1" x14ac:dyDescent="0.35">
      <c r="A7" s="462" t="s">
        <v>417</v>
      </c>
      <c r="B7" s="463"/>
      <c r="C7" s="464"/>
      <c r="D7" s="482" t="s">
        <v>252</v>
      </c>
      <c r="E7" s="482"/>
      <c r="F7" s="477" t="s">
        <v>254</v>
      </c>
      <c r="G7" s="477"/>
    </row>
    <row r="8" spans="1:7" ht="19.399999999999999" customHeight="1" x14ac:dyDescent="0.35">
      <c r="A8" s="467">
        <f xml:space="preserve"> NomUsine</f>
        <v>0</v>
      </c>
      <c r="B8" s="468"/>
      <c r="C8" s="469"/>
      <c r="D8" s="470">
        <f xml:space="preserve"> NoProjetHQ</f>
        <v>0</v>
      </c>
      <c r="E8" s="470"/>
      <c r="F8" s="478">
        <f xml:space="preserve"> NoProjetEnergir</f>
        <v>0</v>
      </c>
      <c r="G8" s="478"/>
    </row>
    <row r="9" spans="1:7" ht="13.4" customHeight="1" x14ac:dyDescent="0.35">
      <c r="A9" s="480"/>
      <c r="B9" s="480"/>
      <c r="C9" s="480"/>
      <c r="D9" s="480"/>
      <c r="E9" s="480"/>
      <c r="F9" s="480"/>
      <c r="G9" s="480"/>
    </row>
    <row r="10" spans="1:7" ht="18" customHeight="1" x14ac:dyDescent="0.35">
      <c r="A10" s="494" t="s">
        <v>446</v>
      </c>
      <c r="B10" s="495"/>
      <c r="C10" s="495"/>
      <c r="D10" s="495"/>
      <c r="E10" s="495"/>
      <c r="F10" s="495"/>
      <c r="G10" s="495"/>
    </row>
    <row r="11" spans="1:7" ht="13.4" customHeight="1" thickBot="1" x14ac:dyDescent="0.4">
      <c r="A11" s="196"/>
      <c r="B11" s="196"/>
      <c r="C11" s="196"/>
      <c r="D11" s="196"/>
      <c r="E11" s="196"/>
      <c r="F11" s="196"/>
      <c r="G11" s="196"/>
    </row>
    <row r="12" spans="1:7" ht="25.5" customHeight="1" x14ac:dyDescent="0.35">
      <c r="A12" s="484" t="s">
        <v>355</v>
      </c>
      <c r="B12" s="484"/>
      <c r="C12" s="496" t="s">
        <v>369</v>
      </c>
      <c r="D12" s="496"/>
      <c r="E12" s="496"/>
      <c r="F12" s="496"/>
      <c r="G12" s="496"/>
    </row>
    <row r="13" spans="1:7" ht="12" customHeight="1" x14ac:dyDescent="0.35">
      <c r="A13" s="497"/>
      <c r="B13" s="497"/>
      <c r="C13" s="230" t="s">
        <v>144</v>
      </c>
      <c r="D13" s="230" t="s">
        <v>218</v>
      </c>
      <c r="E13" s="230" t="s">
        <v>217</v>
      </c>
      <c r="F13" s="230" t="s">
        <v>219</v>
      </c>
      <c r="G13" s="230" t="s">
        <v>220</v>
      </c>
    </row>
    <row r="14" spans="1:7" ht="15.75" customHeight="1" x14ac:dyDescent="0.35">
      <c r="A14" s="485" t="s">
        <v>419</v>
      </c>
      <c r="B14" s="486"/>
      <c r="C14" s="185"/>
      <c r="D14" s="185"/>
      <c r="E14" s="185"/>
      <c r="F14" s="185"/>
      <c r="G14" s="185"/>
    </row>
    <row r="15" spans="1:7" ht="15.75" customHeight="1" x14ac:dyDescent="0.35">
      <c r="A15" s="475" t="s">
        <v>418</v>
      </c>
      <c r="B15" s="476"/>
      <c r="C15" s="185"/>
      <c r="D15" s="185"/>
      <c r="E15" s="185"/>
      <c r="F15" s="185"/>
      <c r="G15" s="185"/>
    </row>
    <row r="16" spans="1:7" ht="8.25" customHeight="1" x14ac:dyDescent="0.35">
      <c r="A16" s="498"/>
      <c r="B16" s="499"/>
      <c r="C16" s="499"/>
      <c r="D16" s="499"/>
      <c r="E16" s="499"/>
      <c r="F16" s="499"/>
      <c r="G16" s="500"/>
    </row>
    <row r="17" spans="1:7" ht="19.399999999999999" customHeight="1" thickBot="1" x14ac:dyDescent="0.4">
      <c r="A17" s="346"/>
      <c r="B17" s="346"/>
      <c r="C17" s="346"/>
      <c r="D17" s="346"/>
      <c r="E17" s="346"/>
      <c r="F17" s="346"/>
      <c r="G17" s="346"/>
    </row>
    <row r="18" spans="1:7" ht="17.25" customHeight="1" x14ac:dyDescent="0.35">
      <c r="A18" s="487" t="s">
        <v>356</v>
      </c>
      <c r="B18" s="487"/>
      <c r="C18" s="488" t="s">
        <v>420</v>
      </c>
      <c r="D18" s="488"/>
      <c r="E18" s="488"/>
      <c r="F18" s="488"/>
      <c r="G18" s="488"/>
    </row>
    <row r="19" spans="1:7" ht="12.25" customHeight="1" x14ac:dyDescent="0.35">
      <c r="A19" s="493"/>
      <c r="B19" s="493"/>
      <c r="C19" s="231" t="s">
        <v>144</v>
      </c>
      <c r="D19" s="231" t="s">
        <v>218</v>
      </c>
      <c r="E19" s="231" t="s">
        <v>217</v>
      </c>
      <c r="F19" s="231" t="s">
        <v>219</v>
      </c>
      <c r="G19" s="231" t="s">
        <v>220</v>
      </c>
    </row>
    <row r="20" spans="1:7" ht="31.5" customHeight="1" x14ac:dyDescent="0.35">
      <c r="A20" s="366" t="s">
        <v>862</v>
      </c>
      <c r="B20" s="367"/>
      <c r="C20" s="325"/>
      <c r="D20" s="325"/>
      <c r="E20" s="325"/>
      <c r="F20" s="325"/>
      <c r="G20" s="325"/>
    </row>
    <row r="21" spans="1:7" ht="7.5" customHeight="1" x14ac:dyDescent="0.35">
      <c r="A21" s="483"/>
      <c r="B21" s="483"/>
      <c r="C21" s="483"/>
      <c r="D21" s="483"/>
      <c r="E21" s="483"/>
      <c r="F21" s="483"/>
      <c r="G21" s="483"/>
    </row>
    <row r="22" spans="1:7" ht="19.399999999999999" customHeight="1" thickBot="1" x14ac:dyDescent="0.4">
      <c r="C22"/>
    </row>
    <row r="23" spans="1:7" ht="16.5" customHeight="1" x14ac:dyDescent="0.35">
      <c r="A23" s="487" t="s">
        <v>769</v>
      </c>
      <c r="B23" s="487"/>
      <c r="C23" s="488" t="s">
        <v>770</v>
      </c>
      <c r="D23" s="488"/>
      <c r="E23" s="488"/>
      <c r="F23" s="488"/>
      <c r="G23" s="488"/>
    </row>
    <row r="24" spans="1:7" ht="12.25" customHeight="1" x14ac:dyDescent="0.35">
      <c r="A24" s="493"/>
      <c r="B24" s="493"/>
      <c r="C24" s="231" t="s">
        <v>144</v>
      </c>
      <c r="D24" s="231" t="s">
        <v>218</v>
      </c>
      <c r="E24" s="231" t="s">
        <v>217</v>
      </c>
      <c r="F24" s="231" t="s">
        <v>219</v>
      </c>
      <c r="G24" s="231" t="s">
        <v>220</v>
      </c>
    </row>
    <row r="25" spans="1:7" ht="32.5" customHeight="1" x14ac:dyDescent="0.35">
      <c r="A25" s="366" t="s">
        <v>863</v>
      </c>
      <c r="B25" s="367"/>
      <c r="C25" s="325"/>
      <c r="D25" s="325"/>
      <c r="E25" s="325"/>
      <c r="F25" s="325"/>
      <c r="G25" s="325"/>
    </row>
    <row r="26" spans="1:7" ht="7.5" customHeight="1" x14ac:dyDescent="0.35"/>
    <row r="27" spans="1:7" ht="21" customHeight="1" x14ac:dyDescent="0.35"/>
    <row r="28" spans="1:7" ht="26.5" customHeight="1" x14ac:dyDescent="0.35">
      <c r="A28" s="501" t="s">
        <v>860</v>
      </c>
      <c r="B28" s="501"/>
      <c r="C28" s="501"/>
      <c r="D28" s="501"/>
      <c r="E28" s="501"/>
      <c r="F28" s="501"/>
      <c r="G28" s="501"/>
    </row>
    <row r="45" ht="27.65" customHeight="1" x14ac:dyDescent="0.35"/>
  </sheetData>
  <sheetProtection password="E9A8" sheet="1" formatRows="0" insertRows="0" selectLockedCells="1"/>
  <mergeCells count="36">
    <mergeCell ref="A28:G28"/>
    <mergeCell ref="A25:B25"/>
    <mergeCell ref="A23:B23"/>
    <mergeCell ref="C23:G23"/>
    <mergeCell ref="A24:B24"/>
    <mergeCell ref="D6:E6"/>
    <mergeCell ref="A5:C5"/>
    <mergeCell ref="A6:C6"/>
    <mergeCell ref="A19:B19"/>
    <mergeCell ref="A10:G10"/>
    <mergeCell ref="C12:G12"/>
    <mergeCell ref="A13:B13"/>
    <mergeCell ref="A16:G16"/>
    <mergeCell ref="A21:G21"/>
    <mergeCell ref="A20:B20"/>
    <mergeCell ref="A12:B12"/>
    <mergeCell ref="A14:B14"/>
    <mergeCell ref="A18:B18"/>
    <mergeCell ref="C18:G18"/>
    <mergeCell ref="A17:G17"/>
    <mergeCell ref="A2:B2"/>
    <mergeCell ref="C2:G2"/>
    <mergeCell ref="A1:G1"/>
    <mergeCell ref="A3:G3"/>
    <mergeCell ref="A15:B15"/>
    <mergeCell ref="F7:G7"/>
    <mergeCell ref="F8:G8"/>
    <mergeCell ref="F5:G5"/>
    <mergeCell ref="F6:G6"/>
    <mergeCell ref="A9:G9"/>
    <mergeCell ref="A4:G4"/>
    <mergeCell ref="A7:C7"/>
    <mergeCell ref="D7:E7"/>
    <mergeCell ref="A8:C8"/>
    <mergeCell ref="D8:E8"/>
    <mergeCell ref="D5:E5"/>
  </mergeCells>
  <phoneticPr fontId="8" type="noConversion"/>
  <conditionalFormatting sqref="C14:G15">
    <cfRule type="expression" dxfId="396" priority="4">
      <formula>C14=""</formula>
    </cfRule>
  </conditionalFormatting>
  <conditionalFormatting sqref="C20:G20">
    <cfRule type="expression" dxfId="395" priority="14">
      <formula>C20=""</formula>
    </cfRule>
  </conditionalFormatting>
  <conditionalFormatting sqref="C25:G25">
    <cfRule type="expression" dxfId="394" priority="52">
      <formula>C25=""</formula>
    </cfRule>
  </conditionalFormatting>
  <dataValidations count="1">
    <dataValidation type="date" allowBlank="1" showInputMessage="1" showErrorMessage="1" sqref="C14:G15" xr:uid="{EA419B4B-ED0E-4294-BB28-D4375EED2CC2}">
      <formula1>45658</formula1>
      <formula2>54789</formula2>
    </dataValidation>
  </dataValidations>
  <pageMargins left="0.5" right="0.5" top="0.196850393700787" bottom="0.5" header="0.3" footer="0.3"/>
  <pageSetup fitToHeight="0" orientation="portrait" r:id="rId1"/>
  <headerFooter>
    <oddFooter>&amp;L&amp;"Arial,Normal"&amp;6&amp;K000000Rapport d'économies d'énergie – Programme Système de gestion de l’énergie – Avril 2026&amp;R&amp;"Arial,Normal"&amp;6&amp;P/&amp;N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6F460-8F7E-407F-97DB-DB0190717CE5}">
  <sheetPr codeName="Feuil7">
    <tabColor rgb="FFFFE593"/>
    <pageSetUpPr fitToPage="1"/>
  </sheetPr>
  <dimension ref="A1:I54"/>
  <sheetViews>
    <sheetView showGridLines="0" view="pageLayout" zoomScaleNormal="40" workbookViewId="0">
      <selection activeCell="C17" sqref="C17:D17"/>
    </sheetView>
  </sheetViews>
  <sheetFormatPr baseColWidth="10" defaultColWidth="11.54296875" defaultRowHeight="14.5" x14ac:dyDescent="0.35"/>
  <cols>
    <col min="1" max="1" width="3.54296875" customWidth="1"/>
    <col min="2" max="2" width="28.81640625" customWidth="1"/>
    <col min="3" max="3" width="36.1796875" customWidth="1"/>
    <col min="4" max="4" width="29.54296875" customWidth="1"/>
    <col min="5" max="6" width="18.81640625" customWidth="1"/>
    <col min="7" max="8" width="9.54296875" customWidth="1"/>
    <col min="9" max="9" width="9.453125" customWidth="1"/>
  </cols>
  <sheetData>
    <row r="1" spans="1:9" x14ac:dyDescent="0.35">
      <c r="A1" s="346"/>
      <c r="B1" s="346"/>
      <c r="C1" s="346"/>
      <c r="D1" s="346"/>
      <c r="E1" s="346"/>
      <c r="F1" s="346"/>
      <c r="G1" s="346"/>
      <c r="H1" s="346"/>
      <c r="I1" s="346"/>
    </row>
    <row r="2" spans="1:9" ht="29.15" customHeight="1" x14ac:dyDescent="0.35">
      <c r="A2" s="346" t="e" vm="1">
        <v>#VALUE!</v>
      </c>
      <c r="B2" s="346"/>
      <c r="C2" s="346"/>
      <c r="D2" s="459" t="s">
        <v>422</v>
      </c>
      <c r="E2" s="460"/>
      <c r="F2" s="460"/>
      <c r="G2" s="460"/>
      <c r="H2" s="460"/>
      <c r="I2" s="460"/>
    </row>
    <row r="3" spans="1:9" x14ac:dyDescent="0.35">
      <c r="A3" s="346"/>
      <c r="B3" s="346"/>
      <c r="C3" s="346"/>
      <c r="D3" s="346"/>
      <c r="E3" s="346"/>
      <c r="F3" s="346"/>
      <c r="G3" s="346"/>
      <c r="H3" s="346"/>
      <c r="I3" s="346"/>
    </row>
    <row r="4" spans="1:9" ht="22.4" customHeight="1" thickBot="1" x14ac:dyDescent="0.4">
      <c r="A4" s="481" t="s">
        <v>248</v>
      </c>
      <c r="B4" s="481"/>
      <c r="C4" s="481"/>
      <c r="D4" s="481"/>
      <c r="E4" s="481"/>
      <c r="F4" s="481"/>
      <c r="G4" s="481"/>
      <c r="H4" s="481"/>
      <c r="I4" s="481"/>
    </row>
    <row r="5" spans="1:9" ht="12.25" customHeight="1" x14ac:dyDescent="0.35">
      <c r="A5" s="514" t="s">
        <v>249</v>
      </c>
      <c r="B5" s="515"/>
      <c r="C5" s="516"/>
      <c r="D5" s="167" t="s">
        <v>250</v>
      </c>
      <c r="E5" s="542" t="s">
        <v>692</v>
      </c>
      <c r="F5" s="543"/>
      <c r="G5" s="508" t="s">
        <v>866</v>
      </c>
      <c r="H5" s="509"/>
      <c r="I5" s="510"/>
    </row>
    <row r="6" spans="1:9" ht="19.399999999999999" customHeight="1" x14ac:dyDescent="0.35">
      <c r="A6" s="467">
        <f xml:space="preserve"> NomEntreprise</f>
        <v>0</v>
      </c>
      <c r="B6" s="468"/>
      <c r="C6" s="469"/>
      <c r="D6" s="182">
        <f xml:space="preserve"> NEQ</f>
        <v>0</v>
      </c>
      <c r="E6" s="538">
        <f xml:space="preserve"> NoProjetHQ</f>
        <v>0</v>
      </c>
      <c r="F6" s="539"/>
      <c r="G6" s="511"/>
      <c r="H6" s="512"/>
      <c r="I6" s="513"/>
    </row>
    <row r="7" spans="1:9" ht="12.25" customHeight="1" x14ac:dyDescent="0.35">
      <c r="A7" s="505" t="s">
        <v>251</v>
      </c>
      <c r="B7" s="506"/>
      <c r="C7" s="507"/>
      <c r="D7" s="168" t="s">
        <v>255</v>
      </c>
      <c r="E7" s="502" t="s">
        <v>693</v>
      </c>
      <c r="F7" s="503"/>
      <c r="G7" s="544" t="str">
        <f>IF(DateDemarrage&lt;&gt;0, EDATE(DateDemarrage, 3), "")</f>
        <v/>
      </c>
      <c r="H7" s="545"/>
      <c r="I7" s="546"/>
    </row>
    <row r="8" spans="1:9" ht="19.399999999999999" customHeight="1" x14ac:dyDescent="0.35">
      <c r="A8" s="467">
        <f xml:space="preserve"> NomUsine</f>
        <v>0</v>
      </c>
      <c r="B8" s="468"/>
      <c r="C8" s="469"/>
      <c r="D8" s="183">
        <f xml:space="preserve"> DateDemarrage</f>
        <v>0</v>
      </c>
      <c r="E8" s="452">
        <f xml:space="preserve"> NoProjetEnergir</f>
        <v>0</v>
      </c>
      <c r="F8" s="504"/>
      <c r="G8" s="547"/>
      <c r="H8" s="548"/>
      <c r="I8" s="549"/>
    </row>
    <row r="9" spans="1:9" ht="7.4" customHeight="1" x14ac:dyDescent="0.35">
      <c r="A9" s="170"/>
      <c r="B9" s="170"/>
      <c r="C9" s="170"/>
      <c r="D9" s="171"/>
      <c r="E9" s="172"/>
      <c r="F9" s="172"/>
      <c r="G9" s="169"/>
      <c r="H9" s="169"/>
      <c r="I9" s="169"/>
    </row>
    <row r="10" spans="1:9" ht="27.75" customHeight="1" x14ac:dyDescent="0.35">
      <c r="A10" s="533" t="s">
        <v>474</v>
      </c>
      <c r="B10" s="534"/>
      <c r="C10" s="534"/>
      <c r="D10" s="535"/>
      <c r="E10" s="531"/>
      <c r="F10" s="532"/>
      <c r="G10" s="532"/>
      <c r="H10" s="532"/>
      <c r="I10" s="532"/>
    </row>
    <row r="11" spans="1:9" ht="7.4" customHeight="1" x14ac:dyDescent="0.35">
      <c r="A11" s="149"/>
      <c r="B11" s="149"/>
      <c r="C11" s="149"/>
      <c r="D11" s="149"/>
      <c r="E11" s="153"/>
      <c r="F11" s="154"/>
      <c r="G11" s="155"/>
      <c r="H11" s="155"/>
      <c r="I11" s="155"/>
    </row>
    <row r="12" spans="1:9" ht="26.15" customHeight="1" x14ac:dyDescent="0.35">
      <c r="A12" s="536" t="s">
        <v>495</v>
      </c>
      <c r="B12" s="536"/>
      <c r="C12" s="536"/>
      <c r="D12" s="536"/>
      <c r="E12" s="536"/>
      <c r="F12" s="536"/>
      <c r="G12" s="536"/>
      <c r="H12" s="536"/>
      <c r="I12" s="536"/>
    </row>
    <row r="13" spans="1:9" ht="26.15" customHeight="1" x14ac:dyDescent="0.35">
      <c r="A13" s="537" t="s">
        <v>231</v>
      </c>
      <c r="B13" s="537"/>
      <c r="C13" s="537"/>
      <c r="D13" s="537"/>
      <c r="E13" s="537"/>
      <c r="F13" s="537"/>
      <c r="G13" s="537"/>
      <c r="H13" s="537"/>
      <c r="I13" s="537"/>
    </row>
    <row r="14" spans="1:9" ht="21" customHeight="1" x14ac:dyDescent="0.35">
      <c r="A14" s="519" t="s">
        <v>10</v>
      </c>
      <c r="B14" s="571"/>
      <c r="C14" s="520"/>
      <c r="D14" s="569" t="s">
        <v>644</v>
      </c>
      <c r="E14" s="525" t="s">
        <v>221</v>
      </c>
      <c r="F14" s="526"/>
      <c r="G14" s="525" t="s">
        <v>11</v>
      </c>
      <c r="H14" s="527"/>
      <c r="I14" s="526"/>
    </row>
    <row r="15" spans="1:9" ht="26.15" customHeight="1" thickBot="1" x14ac:dyDescent="0.4">
      <c r="A15" s="521"/>
      <c r="B15" s="572"/>
      <c r="C15" s="522"/>
      <c r="D15" s="570"/>
      <c r="E15" s="63" t="s">
        <v>12</v>
      </c>
      <c r="F15" s="62" t="s">
        <v>13</v>
      </c>
      <c r="G15" s="60" t="s">
        <v>147</v>
      </c>
      <c r="H15" s="61" t="s">
        <v>146</v>
      </c>
      <c r="I15" s="62" t="s">
        <v>145</v>
      </c>
    </row>
    <row r="16" spans="1:9" ht="111.75" customHeight="1" x14ac:dyDescent="0.35">
      <c r="A16" s="104" t="s">
        <v>148</v>
      </c>
      <c r="B16" s="573" t="s">
        <v>646</v>
      </c>
      <c r="C16" s="574"/>
      <c r="D16" s="66" t="s">
        <v>290</v>
      </c>
      <c r="E16" s="91"/>
      <c r="F16" s="91"/>
      <c r="G16" s="105" t="s">
        <v>213</v>
      </c>
      <c r="H16" s="105" t="s">
        <v>213</v>
      </c>
      <c r="I16" s="105" t="s">
        <v>213</v>
      </c>
    </row>
    <row r="17" spans="1:9" ht="63" customHeight="1" x14ac:dyDescent="0.35">
      <c r="A17" s="25" t="s">
        <v>30</v>
      </c>
      <c r="B17" s="76" t="s">
        <v>653</v>
      </c>
      <c r="C17" s="540" t="s">
        <v>222</v>
      </c>
      <c r="D17" s="541"/>
      <c r="E17" s="306"/>
      <c r="F17" s="306"/>
      <c r="G17" s="255" t="s">
        <v>213</v>
      </c>
      <c r="H17" s="255" t="s">
        <v>213</v>
      </c>
      <c r="I17" s="255" t="s">
        <v>213</v>
      </c>
    </row>
    <row r="18" spans="1:9" ht="6.65" customHeight="1" x14ac:dyDescent="0.35">
      <c r="A18" s="530"/>
      <c r="B18" s="530"/>
      <c r="C18" s="530"/>
      <c r="D18" s="530"/>
      <c r="E18" s="530"/>
      <c r="F18" s="530"/>
      <c r="G18" s="530"/>
      <c r="H18" s="530"/>
      <c r="I18" s="530"/>
    </row>
    <row r="19" spans="1:9" ht="3.65" customHeight="1" x14ac:dyDescent="0.35">
      <c r="A19" s="552"/>
      <c r="B19" s="552"/>
      <c r="C19" s="552"/>
      <c r="D19" s="552"/>
      <c r="E19" s="552"/>
      <c r="F19" s="552"/>
      <c r="G19" s="552"/>
      <c r="H19" s="552"/>
      <c r="I19" s="552"/>
    </row>
    <row r="20" spans="1:9" ht="26.15" customHeight="1" x14ac:dyDescent="0.35">
      <c r="A20" s="562" t="s">
        <v>173</v>
      </c>
      <c r="B20" s="562"/>
      <c r="C20" s="562"/>
      <c r="D20" s="562"/>
      <c r="E20" s="562"/>
      <c r="F20" s="562"/>
      <c r="G20" s="562"/>
      <c r="H20" s="562"/>
      <c r="I20" s="562"/>
    </row>
    <row r="21" spans="1:9" ht="20.9" customHeight="1" x14ac:dyDescent="0.35">
      <c r="A21" s="576" t="s">
        <v>10</v>
      </c>
      <c r="B21" s="576"/>
      <c r="C21" s="576"/>
      <c r="D21" s="569" t="s">
        <v>644</v>
      </c>
      <c r="E21" s="525" t="s">
        <v>221</v>
      </c>
      <c r="F21" s="526"/>
      <c r="G21" s="525" t="s">
        <v>11</v>
      </c>
      <c r="H21" s="527"/>
      <c r="I21" s="526"/>
    </row>
    <row r="22" spans="1:9" ht="26.5" customHeight="1" thickBot="1" x14ac:dyDescent="0.4">
      <c r="A22" s="575"/>
      <c r="B22" s="575"/>
      <c r="C22" s="575"/>
      <c r="D22" s="575"/>
      <c r="E22" s="63" t="s">
        <v>12</v>
      </c>
      <c r="F22" s="62" t="s">
        <v>13</v>
      </c>
      <c r="G22" s="60" t="s">
        <v>147</v>
      </c>
      <c r="H22" s="61" t="s">
        <v>146</v>
      </c>
      <c r="I22" s="62" t="s">
        <v>145</v>
      </c>
    </row>
    <row r="23" spans="1:9" ht="53.15" customHeight="1" x14ac:dyDescent="0.35">
      <c r="A23" s="104" t="s">
        <v>14</v>
      </c>
      <c r="B23" s="550" t="s">
        <v>468</v>
      </c>
      <c r="C23" s="551"/>
      <c r="D23" s="67" t="s">
        <v>291</v>
      </c>
      <c r="E23" s="91"/>
      <c r="F23" s="91"/>
      <c r="G23" s="109" t="s">
        <v>213</v>
      </c>
      <c r="H23" s="109" t="s">
        <v>213</v>
      </c>
      <c r="I23" s="109" t="s">
        <v>213</v>
      </c>
    </row>
    <row r="24" spans="1:9" ht="3.65" customHeight="1" x14ac:dyDescent="0.35">
      <c r="A24" s="518"/>
      <c r="B24" s="518"/>
      <c r="C24" s="518"/>
      <c r="D24" s="518"/>
      <c r="E24" s="518"/>
      <c r="F24" s="518"/>
      <c r="G24" s="518"/>
      <c r="H24" s="518"/>
      <c r="I24" s="518"/>
    </row>
    <row r="25" spans="1:9" ht="3.65" customHeight="1" x14ac:dyDescent="0.35">
      <c r="A25" s="528"/>
      <c r="B25" s="528"/>
      <c r="C25" s="528"/>
      <c r="D25" s="528"/>
      <c r="E25" s="528"/>
      <c r="F25" s="528"/>
      <c r="G25" s="528"/>
      <c r="H25" s="528"/>
      <c r="I25" s="528"/>
    </row>
    <row r="26" spans="1:9" ht="26.15" customHeight="1" x14ac:dyDescent="0.35">
      <c r="A26" s="562" t="s">
        <v>717</v>
      </c>
      <c r="B26" s="562"/>
      <c r="C26" s="562"/>
      <c r="D26" s="562"/>
      <c r="E26" s="562"/>
      <c r="F26" s="562"/>
      <c r="G26" s="562"/>
      <c r="H26" s="562"/>
      <c r="I26" s="562"/>
    </row>
    <row r="27" spans="1:9" ht="26.15" customHeight="1" x14ac:dyDescent="0.35">
      <c r="A27" s="561" t="s">
        <v>718</v>
      </c>
      <c r="B27" s="561"/>
      <c r="C27" s="561"/>
      <c r="D27" s="561"/>
      <c r="E27" s="561"/>
      <c r="F27" s="561"/>
      <c r="G27" s="561"/>
      <c r="H27" s="561"/>
      <c r="I27" s="561"/>
    </row>
    <row r="28" spans="1:9" ht="18.649999999999999" customHeight="1" x14ac:dyDescent="0.35">
      <c r="A28" s="563" t="s">
        <v>10</v>
      </c>
      <c r="B28" s="563"/>
      <c r="C28" s="519" t="s">
        <v>645</v>
      </c>
      <c r="D28" s="520"/>
      <c r="E28" s="525" t="s">
        <v>221</v>
      </c>
      <c r="F28" s="526"/>
      <c r="G28" s="525" t="s">
        <v>11</v>
      </c>
      <c r="H28" s="527"/>
      <c r="I28" s="526"/>
    </row>
    <row r="29" spans="1:9" ht="26.15" customHeight="1" thickBot="1" x14ac:dyDescent="0.4">
      <c r="A29" s="564"/>
      <c r="B29" s="564"/>
      <c r="C29" s="521"/>
      <c r="D29" s="522"/>
      <c r="E29" s="63" t="s">
        <v>12</v>
      </c>
      <c r="F29" s="62" t="s">
        <v>13</v>
      </c>
      <c r="G29" s="60" t="s">
        <v>147</v>
      </c>
      <c r="H29" s="61" t="s">
        <v>146</v>
      </c>
      <c r="I29" s="62" t="s">
        <v>145</v>
      </c>
    </row>
    <row r="30" spans="1:9" ht="63.65" customHeight="1" x14ac:dyDescent="0.35">
      <c r="A30" s="104" t="s">
        <v>14</v>
      </c>
      <c r="B30" s="76" t="s">
        <v>739</v>
      </c>
      <c r="C30" s="559" t="s">
        <v>222</v>
      </c>
      <c r="D30" s="560"/>
      <c r="E30" s="55"/>
      <c r="F30" s="55"/>
      <c r="G30" s="105" t="s">
        <v>213</v>
      </c>
      <c r="H30" s="105" t="s">
        <v>213</v>
      </c>
      <c r="I30" s="105" t="s">
        <v>213</v>
      </c>
    </row>
    <row r="31" spans="1:9" ht="3.65" customHeight="1" x14ac:dyDescent="0.35">
      <c r="A31" s="529"/>
      <c r="B31" s="529"/>
      <c r="C31" s="529"/>
      <c r="D31" s="529"/>
      <c r="E31" s="529"/>
      <c r="F31" s="529"/>
      <c r="G31" s="529"/>
      <c r="H31" s="529"/>
      <c r="I31" s="529"/>
    </row>
    <row r="32" spans="1:9" ht="3.65" customHeight="1" x14ac:dyDescent="0.35">
      <c r="A32" s="517"/>
      <c r="B32" s="517"/>
      <c r="C32" s="517"/>
      <c r="D32" s="517"/>
      <c r="E32" s="517"/>
      <c r="F32" s="517"/>
      <c r="G32" s="517"/>
      <c r="H32" s="517"/>
      <c r="I32" s="517"/>
    </row>
    <row r="33" spans="1:9" ht="26.15" customHeight="1" x14ac:dyDescent="0.35">
      <c r="A33" s="561" t="s">
        <v>174</v>
      </c>
      <c r="B33" s="561"/>
      <c r="C33" s="561"/>
      <c r="D33" s="561"/>
      <c r="E33" s="561"/>
      <c r="F33" s="561"/>
      <c r="G33" s="561"/>
      <c r="H33" s="561"/>
      <c r="I33" s="561"/>
    </row>
    <row r="34" spans="1:9" ht="42.65" customHeight="1" x14ac:dyDescent="0.35">
      <c r="A34" s="104" t="s">
        <v>14</v>
      </c>
      <c r="B34" s="523" t="s">
        <v>479</v>
      </c>
      <c r="C34" s="524"/>
      <c r="D34" s="106" t="s">
        <v>292</v>
      </c>
      <c r="E34" s="55"/>
      <c r="F34" s="55"/>
      <c r="G34" s="105" t="s">
        <v>213</v>
      </c>
      <c r="H34" s="105" t="s">
        <v>213</v>
      </c>
      <c r="I34" s="105" t="s">
        <v>213</v>
      </c>
    </row>
    <row r="35" spans="1:9" ht="3.65" customHeight="1" x14ac:dyDescent="0.35">
      <c r="A35" s="529"/>
      <c r="B35" s="529"/>
      <c r="C35" s="529"/>
      <c r="D35" s="529"/>
      <c r="E35" s="529"/>
      <c r="F35" s="529"/>
      <c r="G35" s="529"/>
      <c r="H35" s="529"/>
      <c r="I35" s="529"/>
    </row>
    <row r="36" spans="1:9" ht="3.65" customHeight="1" x14ac:dyDescent="0.35">
      <c r="A36" s="517"/>
      <c r="B36" s="517"/>
      <c r="C36" s="517"/>
      <c r="D36" s="517"/>
      <c r="E36" s="517"/>
      <c r="F36" s="517"/>
      <c r="G36" s="517"/>
      <c r="H36" s="517"/>
      <c r="I36" s="517"/>
    </row>
    <row r="37" spans="1:9" ht="26.15" customHeight="1" x14ac:dyDescent="0.35">
      <c r="A37" s="561" t="s">
        <v>175</v>
      </c>
      <c r="B37" s="561"/>
      <c r="C37" s="561"/>
      <c r="D37" s="561"/>
      <c r="E37" s="561"/>
      <c r="F37" s="561"/>
      <c r="G37" s="561"/>
      <c r="H37" s="561"/>
      <c r="I37" s="561"/>
    </row>
    <row r="38" spans="1:9" ht="129.75" customHeight="1" x14ac:dyDescent="0.35">
      <c r="A38" s="107" t="s">
        <v>14</v>
      </c>
      <c r="B38" s="550" t="s">
        <v>761</v>
      </c>
      <c r="C38" s="551"/>
      <c r="D38" s="108" t="s">
        <v>293</v>
      </c>
      <c r="E38" s="64"/>
      <c r="F38" s="64"/>
      <c r="G38" s="109" t="s">
        <v>213</v>
      </c>
      <c r="H38" s="109" t="s">
        <v>213</v>
      </c>
      <c r="I38" s="109" t="s">
        <v>213</v>
      </c>
    </row>
    <row r="41" spans="1:9" x14ac:dyDescent="0.35">
      <c r="A41" s="1" t="s">
        <v>865</v>
      </c>
    </row>
    <row r="42" spans="1:9" x14ac:dyDescent="0.35">
      <c r="A42" s="1"/>
    </row>
    <row r="43" spans="1:9" ht="15" thickBot="1" x14ac:dyDescent="0.4">
      <c r="A43" s="196" t="s">
        <v>876</v>
      </c>
    </row>
    <row r="44" spans="1:9" x14ac:dyDescent="0.35">
      <c r="A44" s="553" t="s">
        <v>875</v>
      </c>
      <c r="B44" s="554"/>
      <c r="C44" s="555"/>
      <c r="D44" s="565"/>
      <c r="E44" s="566"/>
    </row>
    <row r="45" spans="1:9" x14ac:dyDescent="0.35">
      <c r="A45" s="556" t="s">
        <v>864</v>
      </c>
      <c r="B45" s="557"/>
      <c r="C45" s="558"/>
      <c r="D45" s="567"/>
      <c r="E45" s="568"/>
    </row>
    <row r="46" spans="1:9" ht="15" customHeight="1" x14ac:dyDescent="0.35">
      <c r="A46" s="577" t="s">
        <v>877</v>
      </c>
      <c r="B46" s="578"/>
      <c r="C46" s="579"/>
      <c r="D46" s="587"/>
      <c r="E46" s="588"/>
    </row>
    <row r="47" spans="1:9" ht="15" customHeight="1" x14ac:dyDescent="0.35">
      <c r="A47" s="577" t="s">
        <v>887</v>
      </c>
      <c r="B47" s="578"/>
      <c r="C47" s="579"/>
      <c r="D47" s="585"/>
      <c r="E47" s="586"/>
    </row>
    <row r="48" spans="1:9" ht="37.5" customHeight="1" x14ac:dyDescent="0.35">
      <c r="A48" s="580" t="s">
        <v>870</v>
      </c>
      <c r="B48" s="581"/>
      <c r="C48" s="582"/>
      <c r="D48" s="589"/>
      <c r="E48" s="590"/>
    </row>
    <row r="49" spans="1:5" x14ac:dyDescent="0.35">
      <c r="A49" s="338"/>
      <c r="B49" s="338"/>
      <c r="C49" s="338"/>
      <c r="D49" s="339"/>
    </row>
    <row r="50" spans="1:5" ht="15" thickBot="1" x14ac:dyDescent="0.4">
      <c r="A50" s="196" t="s">
        <v>878</v>
      </c>
    </row>
    <row r="51" spans="1:5" x14ac:dyDescent="0.35">
      <c r="A51" s="553" t="s">
        <v>875</v>
      </c>
      <c r="B51" s="554"/>
      <c r="C51" s="555"/>
      <c r="D51" s="565"/>
      <c r="E51" s="566"/>
    </row>
    <row r="52" spans="1:5" ht="15" customHeight="1" x14ac:dyDescent="0.35">
      <c r="A52" s="556" t="s">
        <v>874</v>
      </c>
      <c r="B52" s="557"/>
      <c r="C52" s="558"/>
      <c r="D52" s="567"/>
      <c r="E52" s="568"/>
    </row>
    <row r="53" spans="1:5" ht="15" customHeight="1" x14ac:dyDescent="0.35">
      <c r="A53" s="556" t="s">
        <v>887</v>
      </c>
      <c r="B53" s="557"/>
      <c r="C53" s="558"/>
      <c r="D53" s="567"/>
      <c r="E53" s="568"/>
    </row>
    <row r="54" spans="1:5" ht="37.5" customHeight="1" x14ac:dyDescent="0.35">
      <c r="A54" s="580" t="s">
        <v>870</v>
      </c>
      <c r="B54" s="581"/>
      <c r="C54" s="582"/>
      <c r="D54" s="583"/>
      <c r="E54" s="584"/>
    </row>
  </sheetData>
  <sheetProtection password="E9A8" sheet="1" formatRows="0" selectLockedCells="1"/>
  <mergeCells count="68">
    <mergeCell ref="A46:C46"/>
    <mergeCell ref="A48:C48"/>
    <mergeCell ref="A54:C54"/>
    <mergeCell ref="A51:C51"/>
    <mergeCell ref="D52:E52"/>
    <mergeCell ref="D54:E54"/>
    <mergeCell ref="A52:C52"/>
    <mergeCell ref="A47:C47"/>
    <mergeCell ref="D47:E47"/>
    <mergeCell ref="A53:C53"/>
    <mergeCell ref="D53:E53"/>
    <mergeCell ref="D46:E46"/>
    <mergeCell ref="D48:E48"/>
    <mergeCell ref="D51:E51"/>
    <mergeCell ref="D14:D15"/>
    <mergeCell ref="A14:C15"/>
    <mergeCell ref="B16:C16"/>
    <mergeCell ref="D21:D22"/>
    <mergeCell ref="A21:C22"/>
    <mergeCell ref="A20:I20"/>
    <mergeCell ref="B23:C23"/>
    <mergeCell ref="A19:I19"/>
    <mergeCell ref="E21:F21"/>
    <mergeCell ref="A44:C44"/>
    <mergeCell ref="A45:C45"/>
    <mergeCell ref="B38:C38"/>
    <mergeCell ref="C30:D30"/>
    <mergeCell ref="A33:I33"/>
    <mergeCell ref="A37:I37"/>
    <mergeCell ref="A26:I26"/>
    <mergeCell ref="A27:I27"/>
    <mergeCell ref="A28:B29"/>
    <mergeCell ref="G21:I21"/>
    <mergeCell ref="D44:E44"/>
    <mergeCell ref="D45:E45"/>
    <mergeCell ref="A35:I35"/>
    <mergeCell ref="A1:I1"/>
    <mergeCell ref="A2:C2"/>
    <mergeCell ref="D2:I2"/>
    <mergeCell ref="A3:I3"/>
    <mergeCell ref="A18:I18"/>
    <mergeCell ref="E10:I10"/>
    <mergeCell ref="A10:D10"/>
    <mergeCell ref="E14:F14"/>
    <mergeCell ref="G14:I14"/>
    <mergeCell ref="A12:I12"/>
    <mergeCell ref="A13:I13"/>
    <mergeCell ref="A4:I4"/>
    <mergeCell ref="E6:F6"/>
    <mergeCell ref="C17:D17"/>
    <mergeCell ref="E5:F5"/>
    <mergeCell ref="G7:I8"/>
    <mergeCell ref="A36:I36"/>
    <mergeCell ref="A24:I24"/>
    <mergeCell ref="C28:D29"/>
    <mergeCell ref="B34:C34"/>
    <mergeCell ref="E28:F28"/>
    <mergeCell ref="G28:I28"/>
    <mergeCell ref="A25:I25"/>
    <mergeCell ref="A31:I31"/>
    <mergeCell ref="A32:I32"/>
    <mergeCell ref="E7:F7"/>
    <mergeCell ref="E8:F8"/>
    <mergeCell ref="A7:C7"/>
    <mergeCell ref="A8:C8"/>
    <mergeCell ref="G5:I6"/>
    <mergeCell ref="A5:C5"/>
    <mergeCell ref="A6:C6"/>
  </mergeCells>
  <phoneticPr fontId="8" type="noConversion"/>
  <conditionalFormatting sqref="C17:D17">
    <cfRule type="expression" dxfId="393" priority="1">
      <formula xml:space="preserve"> C17 =""</formula>
    </cfRule>
    <cfRule type="expression" dxfId="392" priority="2">
      <formula xml:space="preserve"> C17 ="Réponse Obligatoire"&amp;CHAR(10)&amp;"Répondre ici"</formula>
    </cfRule>
  </conditionalFormatting>
  <conditionalFormatting sqref="C30:D30">
    <cfRule type="expression" dxfId="391" priority="3">
      <formula xml:space="preserve"> C30 =""</formula>
    </cfRule>
    <cfRule type="expression" dxfId="390" priority="4">
      <formula xml:space="preserve"> C30 ="Réponse Obligatoire"&amp;CHAR(10)&amp;"Répondre ici"</formula>
    </cfRule>
  </conditionalFormatting>
  <pageMargins left="0.5" right="0.5" top="0.196850393700787" bottom="0.5" header="0.3" footer="0.3"/>
  <pageSetup paperSize="5" fitToHeight="0" orientation="landscape" r:id="rId1"/>
  <headerFooter>
    <oddFooter>&amp;L&amp;"Arial,Normal"&amp;6&amp;K000000Mois 3 : Rapport d’Analyse diagnostique – Programme Système de gestion de l’énergie – Avril 2026&amp;R&amp;"Arial,Normal"&amp;6&amp;P/&amp;N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D42B-3781-4286-B1FD-12EC09A7DA1A}">
  <sheetPr codeName="Feuil8">
    <tabColor rgb="FFFFE593"/>
    <pageSetUpPr fitToPage="1"/>
  </sheetPr>
  <dimension ref="A1:G122"/>
  <sheetViews>
    <sheetView showGridLines="0" view="pageLayout" zoomScaleNormal="50" workbookViewId="0">
      <selection activeCell="C13" sqref="C13:E13"/>
    </sheetView>
  </sheetViews>
  <sheetFormatPr baseColWidth="10" defaultColWidth="10.81640625" defaultRowHeight="16" x14ac:dyDescent="0.35"/>
  <cols>
    <col min="1" max="1" width="4.453125" style="23" customWidth="1"/>
    <col min="2" max="2" width="35.453125" style="23" customWidth="1"/>
    <col min="3" max="3" width="33.453125" style="19" customWidth="1"/>
    <col min="4" max="4" width="24.453125" style="19" customWidth="1"/>
    <col min="5" max="5" width="30.1796875" style="5" customWidth="1"/>
    <col min="6" max="6" width="19" style="5" customWidth="1"/>
    <col min="7" max="7" width="18.81640625" style="5" customWidth="1"/>
    <col min="8" max="16384" width="10.81640625" style="5"/>
  </cols>
  <sheetData>
    <row r="1" spans="1:7" ht="14.5" customHeight="1" x14ac:dyDescent="0.35">
      <c r="A1" s="654"/>
      <c r="B1" s="654"/>
      <c r="C1" s="654"/>
      <c r="D1" s="654"/>
      <c r="E1" s="654"/>
      <c r="F1" s="654"/>
      <c r="G1" s="654"/>
    </row>
    <row r="2" spans="1:7" ht="29.15" customHeight="1" x14ac:dyDescent="0.35">
      <c r="A2" s="654" t="e" vm="1">
        <v>#VALUE!</v>
      </c>
      <c r="B2" s="654"/>
      <c r="C2" s="654"/>
      <c r="D2" s="431" t="s">
        <v>423</v>
      </c>
      <c r="E2" s="432"/>
      <c r="F2" s="432"/>
      <c r="G2" s="432"/>
    </row>
    <row r="3" spans="1:7" ht="14.5" customHeight="1" x14ac:dyDescent="0.35">
      <c r="A3" s="654"/>
      <c r="B3" s="654"/>
      <c r="C3" s="654"/>
      <c r="D3" s="654"/>
      <c r="E3" s="654"/>
      <c r="F3" s="654"/>
      <c r="G3" s="654"/>
    </row>
    <row r="4" spans="1:7" ht="22.5" customHeight="1" thickBot="1" x14ac:dyDescent="0.3">
      <c r="A4" s="481" t="s">
        <v>248</v>
      </c>
      <c r="B4" s="481"/>
      <c r="C4" s="481"/>
      <c r="D4" s="481"/>
      <c r="E4" s="481"/>
      <c r="F4" s="481"/>
      <c r="G4" s="481"/>
    </row>
    <row r="5" spans="1:7" ht="12.25" customHeight="1" x14ac:dyDescent="0.35">
      <c r="A5" s="514" t="s">
        <v>249</v>
      </c>
      <c r="B5" s="515"/>
      <c r="C5" s="516"/>
      <c r="D5" s="167" t="s">
        <v>250</v>
      </c>
      <c r="E5" s="148" t="s">
        <v>692</v>
      </c>
      <c r="F5" s="508" t="s">
        <v>866</v>
      </c>
      <c r="G5" s="598"/>
    </row>
    <row r="6" spans="1:7" ht="19.399999999999999" customHeight="1" x14ac:dyDescent="0.35">
      <c r="A6" s="467">
        <f xml:space="preserve"> NomEntreprise</f>
        <v>0</v>
      </c>
      <c r="B6" s="468"/>
      <c r="C6" s="469"/>
      <c r="D6" s="182">
        <f xml:space="preserve"> NEQ</f>
        <v>0</v>
      </c>
      <c r="E6" s="180">
        <f xml:space="preserve"> NoProjetHQ</f>
        <v>0</v>
      </c>
      <c r="F6" s="599"/>
      <c r="G6" s="600"/>
    </row>
    <row r="7" spans="1:7" ht="12.25" customHeight="1" x14ac:dyDescent="0.35">
      <c r="A7" s="505" t="s">
        <v>417</v>
      </c>
      <c r="B7" s="506"/>
      <c r="C7" s="507"/>
      <c r="D7" s="168" t="s">
        <v>255</v>
      </c>
      <c r="E7" s="152" t="s">
        <v>693</v>
      </c>
      <c r="F7" s="601" t="str">
        <f>IF(DateDemarrage&lt;&gt;0, EDATE(DateDemarrage, 3), "")</f>
        <v/>
      </c>
      <c r="G7" s="602"/>
    </row>
    <row r="8" spans="1:7" ht="19.399999999999999" customHeight="1" x14ac:dyDescent="0.35">
      <c r="A8" s="467">
        <f xml:space="preserve"> NomUsine</f>
        <v>0</v>
      </c>
      <c r="B8" s="468"/>
      <c r="C8" s="469"/>
      <c r="D8" s="183">
        <f xml:space="preserve"> DateDemarrage</f>
        <v>0</v>
      </c>
      <c r="E8" s="181">
        <f xml:space="preserve"> NoProjetEnergir</f>
        <v>0</v>
      </c>
      <c r="F8" s="603"/>
      <c r="G8" s="604"/>
    </row>
    <row r="9" spans="1:7" ht="23.9" customHeight="1" x14ac:dyDescent="0.35">
      <c r="A9" s="606"/>
      <c r="B9" s="606"/>
      <c r="C9" s="606"/>
      <c r="D9" s="606"/>
      <c r="E9" s="607"/>
      <c r="F9" s="608"/>
      <c r="G9" s="155"/>
    </row>
    <row r="10" spans="1:7" ht="26.15" customHeight="1" x14ac:dyDescent="0.35">
      <c r="A10" s="609" t="s">
        <v>458</v>
      </c>
      <c r="B10" s="609"/>
      <c r="C10" s="609"/>
      <c r="D10" s="609"/>
      <c r="E10" s="609"/>
      <c r="F10" s="609"/>
      <c r="G10" s="609"/>
    </row>
    <row r="11" spans="1:7" ht="17.5" customHeight="1" x14ac:dyDescent="0.35">
      <c r="A11" s="610" t="s">
        <v>461</v>
      </c>
      <c r="B11" s="614"/>
      <c r="C11" s="610" t="s">
        <v>759</v>
      </c>
      <c r="D11" s="571"/>
      <c r="E11" s="520"/>
      <c r="F11" s="525" t="s">
        <v>221</v>
      </c>
      <c r="G11" s="526"/>
    </row>
    <row r="12" spans="1:7" ht="17.5" customHeight="1" x14ac:dyDescent="0.35">
      <c r="A12" s="615"/>
      <c r="B12" s="616"/>
      <c r="C12" s="611"/>
      <c r="D12" s="612"/>
      <c r="E12" s="613"/>
      <c r="F12" s="54" t="s">
        <v>12</v>
      </c>
      <c r="G12" s="56" t="s">
        <v>13</v>
      </c>
    </row>
    <row r="13" spans="1:7" ht="51.65" customHeight="1" x14ac:dyDescent="0.35">
      <c r="A13" s="21">
        <v>1</v>
      </c>
      <c r="B13" s="111" t="s">
        <v>467</v>
      </c>
      <c r="C13" s="619"/>
      <c r="D13" s="620"/>
      <c r="E13" s="621"/>
      <c r="F13" s="87"/>
      <c r="G13" s="87"/>
    </row>
    <row r="14" spans="1:7" ht="56.15" customHeight="1" x14ac:dyDescent="0.35">
      <c r="A14" s="21">
        <v>2</v>
      </c>
      <c r="B14" s="101" t="s">
        <v>478</v>
      </c>
      <c r="C14" s="619"/>
      <c r="D14" s="620"/>
      <c r="E14" s="621"/>
      <c r="F14" s="87"/>
      <c r="G14" s="87"/>
    </row>
    <row r="15" spans="1:7" ht="6.75" customHeight="1" x14ac:dyDescent="0.35">
      <c r="A15" s="606"/>
      <c r="B15" s="606"/>
      <c r="C15" s="606"/>
      <c r="D15" s="606"/>
      <c r="E15" s="606"/>
      <c r="F15" s="606"/>
      <c r="G15" s="606"/>
    </row>
    <row r="16" spans="1:7" ht="6.75" customHeight="1" thickBot="1" x14ac:dyDescent="0.4">
      <c r="A16" s="605"/>
      <c r="B16" s="605"/>
      <c r="C16" s="605"/>
      <c r="D16" s="605"/>
      <c r="E16" s="605"/>
      <c r="F16" s="605"/>
      <c r="G16" s="605"/>
    </row>
    <row r="17" spans="1:7" ht="17.25" customHeight="1" x14ac:dyDescent="0.35">
      <c r="A17" s="617" t="s">
        <v>609</v>
      </c>
      <c r="B17" s="618"/>
      <c r="C17" s="617" t="s">
        <v>759</v>
      </c>
      <c r="D17" s="644"/>
      <c r="E17" s="645"/>
      <c r="F17" s="630" t="s">
        <v>221</v>
      </c>
      <c r="G17" s="631"/>
    </row>
    <row r="18" spans="1:7" ht="17.25" customHeight="1" x14ac:dyDescent="0.35">
      <c r="A18" s="615"/>
      <c r="B18" s="616"/>
      <c r="C18" s="611"/>
      <c r="D18" s="612"/>
      <c r="E18" s="613"/>
      <c r="F18" s="54" t="s">
        <v>12</v>
      </c>
      <c r="G18" s="56" t="s">
        <v>13</v>
      </c>
    </row>
    <row r="19" spans="1:7" ht="54.65" customHeight="1" x14ac:dyDescent="0.35">
      <c r="A19" s="21">
        <v>3</v>
      </c>
      <c r="B19" s="101" t="s">
        <v>614</v>
      </c>
      <c r="C19" s="619"/>
      <c r="D19" s="620"/>
      <c r="E19" s="621"/>
      <c r="F19" s="87"/>
      <c r="G19" s="87"/>
    </row>
    <row r="20" spans="1:7" ht="54.65" customHeight="1" x14ac:dyDescent="0.35">
      <c r="A20" s="21">
        <v>4</v>
      </c>
      <c r="B20" s="101" t="s">
        <v>654</v>
      </c>
      <c r="C20" s="619"/>
      <c r="D20" s="620"/>
      <c r="E20" s="621"/>
      <c r="F20" s="87"/>
      <c r="G20" s="87"/>
    </row>
    <row r="21" spans="1:7" ht="47.5" customHeight="1" x14ac:dyDescent="0.35">
      <c r="A21" s="21">
        <v>5</v>
      </c>
      <c r="B21" s="101" t="s">
        <v>680</v>
      </c>
      <c r="C21" s="619"/>
      <c r="D21" s="620"/>
      <c r="E21" s="621"/>
      <c r="F21" s="87"/>
      <c r="G21" s="87"/>
    </row>
    <row r="22" spans="1:7" ht="62.5" customHeight="1" x14ac:dyDescent="0.35">
      <c r="A22" s="21">
        <v>6</v>
      </c>
      <c r="B22" s="101" t="s">
        <v>679</v>
      </c>
      <c r="C22" s="619"/>
      <c r="D22" s="620"/>
      <c r="E22" s="621"/>
      <c r="F22" s="87"/>
      <c r="G22" s="87"/>
    </row>
    <row r="23" spans="1:7" ht="59.15" customHeight="1" x14ac:dyDescent="0.35">
      <c r="A23" s="21">
        <v>7</v>
      </c>
      <c r="B23" s="101" t="s">
        <v>740</v>
      </c>
      <c r="C23" s="619"/>
      <c r="D23" s="620"/>
      <c r="E23" s="621"/>
      <c r="F23" s="87"/>
      <c r="G23" s="87"/>
    </row>
    <row r="24" spans="1:7" ht="7.4" customHeight="1" x14ac:dyDescent="0.35">
      <c r="A24" s="606"/>
      <c r="B24" s="606"/>
      <c r="C24" s="606"/>
      <c r="D24" s="606"/>
      <c r="E24" s="606"/>
      <c r="F24" s="606"/>
      <c r="G24" s="606"/>
    </row>
    <row r="25" spans="1:7" ht="7.4" customHeight="1" thickBot="1" x14ac:dyDescent="0.4">
      <c r="A25" s="605"/>
      <c r="B25" s="605"/>
      <c r="C25" s="605"/>
      <c r="D25" s="605"/>
      <c r="E25" s="605"/>
      <c r="F25" s="605"/>
      <c r="G25" s="605"/>
    </row>
    <row r="26" spans="1:7" s="24" customFormat="1" ht="17.25" customHeight="1" x14ac:dyDescent="0.35">
      <c r="A26" s="617" t="s">
        <v>463</v>
      </c>
      <c r="B26" s="618"/>
      <c r="C26" s="617" t="s">
        <v>759</v>
      </c>
      <c r="D26" s="644"/>
      <c r="E26" s="645"/>
      <c r="F26" s="630" t="s">
        <v>221</v>
      </c>
      <c r="G26" s="631"/>
    </row>
    <row r="27" spans="1:7" ht="17.25" customHeight="1" x14ac:dyDescent="0.35">
      <c r="A27" s="615"/>
      <c r="B27" s="616"/>
      <c r="C27" s="611"/>
      <c r="D27" s="612"/>
      <c r="E27" s="613"/>
      <c r="F27" s="54" t="s">
        <v>12</v>
      </c>
      <c r="G27" s="56" t="s">
        <v>13</v>
      </c>
    </row>
    <row r="28" spans="1:7" ht="52.4" customHeight="1" x14ac:dyDescent="0.35">
      <c r="A28" s="21">
        <v>8</v>
      </c>
      <c r="B28" s="101" t="s">
        <v>21</v>
      </c>
      <c r="C28" s="619"/>
      <c r="D28" s="620"/>
      <c r="E28" s="621"/>
      <c r="F28" s="87"/>
      <c r="G28" s="87"/>
    </row>
    <row r="29" spans="1:7" ht="87" customHeight="1" x14ac:dyDescent="0.35">
      <c r="A29" s="21">
        <v>9</v>
      </c>
      <c r="B29" s="101" t="s">
        <v>655</v>
      </c>
      <c r="C29" s="619"/>
      <c r="D29" s="620"/>
      <c r="E29" s="621"/>
      <c r="F29" s="87"/>
      <c r="G29" s="87"/>
    </row>
    <row r="30" spans="1:7" ht="72" customHeight="1" x14ac:dyDescent="0.35">
      <c r="A30" s="21">
        <v>10</v>
      </c>
      <c r="B30" s="101" t="s">
        <v>616</v>
      </c>
      <c r="C30" s="619"/>
      <c r="D30" s="620"/>
      <c r="E30" s="621"/>
      <c r="F30" s="87"/>
      <c r="G30" s="87"/>
    </row>
    <row r="31" spans="1:7" ht="85.4" customHeight="1" x14ac:dyDescent="0.35">
      <c r="A31" s="21">
        <v>11</v>
      </c>
      <c r="B31" s="102" t="s">
        <v>223</v>
      </c>
      <c r="C31" s="619"/>
      <c r="D31" s="620"/>
      <c r="E31" s="621"/>
      <c r="F31" s="87"/>
      <c r="G31" s="87"/>
    </row>
    <row r="32" spans="1:7" ht="20.25" customHeight="1" x14ac:dyDescent="0.35">
      <c r="A32" s="633"/>
      <c r="B32" s="633"/>
      <c r="C32" s="633"/>
      <c r="D32" s="633"/>
      <c r="E32" s="633"/>
      <c r="F32" s="633"/>
      <c r="G32" s="633"/>
    </row>
    <row r="33" spans="1:7" ht="15" customHeight="1" thickBot="1" x14ac:dyDescent="0.4">
      <c r="A33" s="632"/>
      <c r="B33" s="632"/>
      <c r="C33" s="632"/>
      <c r="D33" s="632"/>
      <c r="E33" s="632"/>
      <c r="F33" s="632"/>
      <c r="G33" s="632"/>
    </row>
    <row r="34" spans="1:7" ht="17.25" customHeight="1" x14ac:dyDescent="0.35">
      <c r="A34" s="610" t="s">
        <v>464</v>
      </c>
      <c r="B34" s="614"/>
      <c r="C34" s="617" t="s">
        <v>759</v>
      </c>
      <c r="D34" s="644"/>
      <c r="E34" s="645"/>
      <c r="F34" s="525" t="s">
        <v>221</v>
      </c>
      <c r="G34" s="526"/>
    </row>
    <row r="35" spans="1:7" ht="17.25" customHeight="1" x14ac:dyDescent="0.35">
      <c r="A35" s="615"/>
      <c r="B35" s="616"/>
      <c r="C35" s="611"/>
      <c r="D35" s="612"/>
      <c r="E35" s="613"/>
      <c r="F35" s="54" t="s">
        <v>12</v>
      </c>
      <c r="G35" s="56" t="s">
        <v>13</v>
      </c>
    </row>
    <row r="36" spans="1:7" ht="100.4" customHeight="1" x14ac:dyDescent="0.35">
      <c r="A36" s="21">
        <v>12</v>
      </c>
      <c r="B36" s="101" t="s">
        <v>224</v>
      </c>
      <c r="C36" s="619"/>
      <c r="D36" s="620"/>
      <c r="E36" s="621"/>
      <c r="F36" s="87"/>
      <c r="G36" s="87"/>
    </row>
    <row r="37" spans="1:7" ht="97.4" customHeight="1" x14ac:dyDescent="0.35">
      <c r="A37" s="21">
        <v>13</v>
      </c>
      <c r="B37" s="101" t="s">
        <v>741</v>
      </c>
      <c r="C37" s="619"/>
      <c r="D37" s="620"/>
      <c r="E37" s="621"/>
      <c r="F37" s="87"/>
      <c r="G37" s="87"/>
    </row>
    <row r="38" spans="1:7" ht="119.5" customHeight="1" x14ac:dyDescent="0.35">
      <c r="A38" s="21">
        <v>14</v>
      </c>
      <c r="B38" s="101" t="s">
        <v>656</v>
      </c>
      <c r="C38" s="619"/>
      <c r="D38" s="620"/>
      <c r="E38" s="621"/>
      <c r="F38" s="87"/>
      <c r="G38" s="87"/>
    </row>
    <row r="39" spans="1:7" ht="44.5" customHeight="1" x14ac:dyDescent="0.35">
      <c r="A39" s="21">
        <v>15</v>
      </c>
      <c r="B39" s="101" t="s">
        <v>225</v>
      </c>
      <c r="C39" s="619"/>
      <c r="D39" s="620"/>
      <c r="E39" s="621"/>
      <c r="F39" s="87"/>
      <c r="G39" s="87"/>
    </row>
    <row r="40" spans="1:7" ht="65.5" customHeight="1" x14ac:dyDescent="0.35">
      <c r="A40" s="21">
        <v>16</v>
      </c>
      <c r="B40" s="102" t="s">
        <v>681</v>
      </c>
      <c r="C40" s="619"/>
      <c r="D40" s="620"/>
      <c r="E40" s="621"/>
      <c r="F40" s="87"/>
      <c r="G40" s="87"/>
    </row>
    <row r="41" spans="1:7" ht="7.4" customHeight="1" x14ac:dyDescent="0.35">
      <c r="A41" s="633"/>
      <c r="B41" s="633"/>
      <c r="C41" s="633"/>
      <c r="D41" s="633"/>
      <c r="E41" s="633"/>
      <c r="F41" s="633"/>
      <c r="G41" s="633"/>
    </row>
    <row r="42" spans="1:7" ht="13.5" customHeight="1" thickBot="1" x14ac:dyDescent="0.4">
      <c r="A42" s="632"/>
      <c r="B42" s="632"/>
      <c r="C42" s="632"/>
      <c r="D42" s="632"/>
      <c r="E42" s="632"/>
      <c r="F42" s="632"/>
      <c r="G42" s="632"/>
    </row>
    <row r="43" spans="1:7" ht="17.25" customHeight="1" x14ac:dyDescent="0.35">
      <c r="A43" s="617" t="s">
        <v>459</v>
      </c>
      <c r="B43" s="618"/>
      <c r="C43" s="617" t="s">
        <v>759</v>
      </c>
      <c r="D43" s="618"/>
      <c r="E43" s="628"/>
      <c r="F43" s="630" t="s">
        <v>221</v>
      </c>
      <c r="G43" s="631"/>
    </row>
    <row r="44" spans="1:7" ht="17.25" customHeight="1" x14ac:dyDescent="0.35">
      <c r="A44" s="615"/>
      <c r="B44" s="616"/>
      <c r="C44" s="615"/>
      <c r="D44" s="616"/>
      <c r="E44" s="629"/>
      <c r="F44" s="54" t="s">
        <v>12</v>
      </c>
      <c r="G44" s="56" t="s">
        <v>13</v>
      </c>
    </row>
    <row r="45" spans="1:7" ht="105" customHeight="1" x14ac:dyDescent="0.35">
      <c r="A45" s="21">
        <v>17</v>
      </c>
      <c r="B45" s="101" t="s">
        <v>582</v>
      </c>
      <c r="C45" s="619"/>
      <c r="D45" s="620"/>
      <c r="E45" s="621"/>
      <c r="F45" s="87"/>
      <c r="G45" s="87"/>
    </row>
    <row r="46" spans="1:7" ht="77.150000000000006" customHeight="1" x14ac:dyDescent="0.35">
      <c r="A46" s="187">
        <v>18</v>
      </c>
      <c r="B46" s="102" t="s">
        <v>742</v>
      </c>
      <c r="C46" s="619"/>
      <c r="D46" s="620"/>
      <c r="E46" s="621"/>
      <c r="F46" s="87"/>
      <c r="G46" s="87"/>
    </row>
    <row r="47" spans="1:7" ht="7.4" customHeight="1" x14ac:dyDescent="0.35">
      <c r="A47" s="633"/>
      <c r="B47" s="633"/>
      <c r="C47" s="633"/>
      <c r="D47" s="633"/>
      <c r="E47" s="633"/>
      <c r="F47" s="633"/>
      <c r="G47" s="633"/>
    </row>
    <row r="48" spans="1:7" ht="7.4" customHeight="1" thickBot="1" x14ac:dyDescent="0.4">
      <c r="A48" s="632"/>
      <c r="B48" s="632"/>
      <c r="C48" s="632"/>
      <c r="D48" s="632"/>
      <c r="E48" s="632"/>
      <c r="F48" s="632"/>
      <c r="G48" s="632"/>
    </row>
    <row r="49" spans="1:7" ht="17.25" customHeight="1" x14ac:dyDescent="0.35">
      <c r="A49" s="617" t="s">
        <v>460</v>
      </c>
      <c r="B49" s="618"/>
      <c r="C49" s="617" t="s">
        <v>759</v>
      </c>
      <c r="D49" s="618"/>
      <c r="E49" s="628"/>
      <c r="F49" s="630" t="s">
        <v>221</v>
      </c>
      <c r="G49" s="631"/>
    </row>
    <row r="50" spans="1:7" ht="17.25" customHeight="1" x14ac:dyDescent="0.35">
      <c r="A50" s="615"/>
      <c r="B50" s="616"/>
      <c r="C50" s="615"/>
      <c r="D50" s="616"/>
      <c r="E50" s="629"/>
      <c r="F50" s="54" t="s">
        <v>12</v>
      </c>
      <c r="G50" s="56" t="s">
        <v>13</v>
      </c>
    </row>
    <row r="51" spans="1:7" ht="60.65" customHeight="1" x14ac:dyDescent="0.35">
      <c r="A51" s="21">
        <v>19</v>
      </c>
      <c r="B51" s="101" t="s">
        <v>226</v>
      </c>
      <c r="C51" s="619"/>
      <c r="D51" s="620"/>
      <c r="E51" s="621"/>
      <c r="F51" s="87"/>
      <c r="G51" s="87"/>
    </row>
    <row r="52" spans="1:7" ht="72" customHeight="1" x14ac:dyDescent="0.35">
      <c r="A52" s="21">
        <v>20</v>
      </c>
      <c r="B52" s="101" t="s">
        <v>227</v>
      </c>
      <c r="C52" s="619"/>
      <c r="D52" s="620"/>
      <c r="E52" s="621"/>
      <c r="F52" s="87"/>
      <c r="G52" s="87"/>
    </row>
    <row r="53" spans="1:7" ht="52.4" customHeight="1" x14ac:dyDescent="0.35">
      <c r="A53" s="21">
        <v>21</v>
      </c>
      <c r="B53" s="101" t="s">
        <v>760</v>
      </c>
      <c r="C53" s="619"/>
      <c r="D53" s="620"/>
      <c r="E53" s="621"/>
      <c r="F53" s="87"/>
      <c r="G53" s="87"/>
    </row>
    <row r="54" spans="1:7" ht="5.5" customHeight="1" x14ac:dyDescent="0.35">
      <c r="A54" s="626"/>
      <c r="B54" s="626"/>
      <c r="C54" s="626"/>
      <c r="D54" s="626"/>
      <c r="E54" s="626"/>
      <c r="F54" s="626"/>
      <c r="G54" s="626"/>
    </row>
    <row r="55" spans="1:7" ht="8.5" customHeight="1" x14ac:dyDescent="0.35">
      <c r="A55" s="112"/>
      <c r="B55" s="112"/>
      <c r="C55" s="112"/>
      <c r="D55" s="112"/>
      <c r="E55" s="112"/>
      <c r="F55" s="112"/>
      <c r="G55" s="112"/>
    </row>
    <row r="56" spans="1:7" ht="26.15" customHeight="1" x14ac:dyDescent="0.35">
      <c r="A56" s="537" t="s">
        <v>405</v>
      </c>
      <c r="B56" s="537"/>
      <c r="C56" s="537"/>
      <c r="D56" s="537"/>
      <c r="E56" s="537"/>
      <c r="F56" s="537"/>
      <c r="G56" s="537"/>
    </row>
    <row r="57" spans="1:7" ht="29.15" customHeight="1" x14ac:dyDescent="0.35">
      <c r="A57" s="99"/>
      <c r="B57" s="100" t="s">
        <v>22</v>
      </c>
      <c r="C57" s="615" t="s">
        <v>375</v>
      </c>
      <c r="D57" s="629"/>
      <c r="E57" s="100" t="s">
        <v>23</v>
      </c>
      <c r="F57" s="100" t="s">
        <v>24</v>
      </c>
      <c r="G57" s="100" t="s">
        <v>25</v>
      </c>
    </row>
    <row r="58" spans="1:7" ht="21.65" customHeight="1" x14ac:dyDescent="0.35">
      <c r="A58" s="233" cm="1">
        <f t="array" ref="A58:A62">ROW()-ROW(A58:A62)-1</f>
        <v>-1</v>
      </c>
      <c r="B58" s="309"/>
      <c r="C58" s="636"/>
      <c r="D58" s="637"/>
      <c r="E58" s="235"/>
      <c r="F58" s="235"/>
      <c r="G58" s="235"/>
    </row>
    <row r="59" spans="1:7" ht="21.65" customHeight="1" x14ac:dyDescent="0.35">
      <c r="A59" s="233">
        <v>-2</v>
      </c>
      <c r="B59" s="234"/>
      <c r="C59" s="636"/>
      <c r="D59" s="637"/>
      <c r="E59" s="235"/>
      <c r="F59" s="235"/>
      <c r="G59" s="235"/>
    </row>
    <row r="60" spans="1:7" ht="21.65" customHeight="1" x14ac:dyDescent="0.35">
      <c r="A60" s="233">
        <v>-3</v>
      </c>
      <c r="B60" s="234"/>
      <c r="C60" s="634"/>
      <c r="D60" s="635"/>
      <c r="E60" s="235"/>
      <c r="F60" s="235"/>
      <c r="G60" s="235"/>
    </row>
    <row r="61" spans="1:7" ht="21.65" customHeight="1" x14ac:dyDescent="0.35">
      <c r="A61" s="233">
        <v>-4</v>
      </c>
      <c r="B61" s="234"/>
      <c r="C61" s="636"/>
      <c r="D61" s="637"/>
      <c r="E61" s="235"/>
      <c r="F61" s="235"/>
      <c r="G61" s="235"/>
    </row>
    <row r="62" spans="1:7" ht="21.65" customHeight="1" x14ac:dyDescent="0.35">
      <c r="A62" s="233">
        <v>-5</v>
      </c>
      <c r="B62" s="234"/>
      <c r="C62" s="636"/>
      <c r="D62" s="637"/>
      <c r="E62" s="235"/>
      <c r="F62" s="235"/>
      <c r="G62" s="235"/>
    </row>
    <row r="63" spans="1:7" ht="7.4" customHeight="1" x14ac:dyDescent="0.35">
      <c r="A63" s="112"/>
      <c r="B63" s="112"/>
      <c r="C63" s="112"/>
      <c r="D63" s="112"/>
      <c r="E63" s="112"/>
      <c r="F63" s="112"/>
      <c r="G63" s="112"/>
    </row>
    <row r="64" spans="1:7" ht="8.5" customHeight="1" x14ac:dyDescent="0.35">
      <c r="A64" s="116"/>
      <c r="B64" s="116"/>
      <c r="C64" s="116"/>
      <c r="D64" s="116"/>
      <c r="E64" s="116"/>
      <c r="F64" s="116"/>
      <c r="G64" s="116"/>
    </row>
    <row r="65" spans="1:7" ht="26.15" customHeight="1" x14ac:dyDescent="0.35">
      <c r="A65" s="625" t="s">
        <v>481</v>
      </c>
      <c r="B65" s="625"/>
      <c r="C65" s="625"/>
      <c r="D65" s="625"/>
      <c r="E65" s="625"/>
      <c r="F65" s="625"/>
      <c r="G65" s="625"/>
    </row>
    <row r="66" spans="1:7" ht="18.649999999999999" customHeight="1" thickBot="1" x14ac:dyDescent="0.4">
      <c r="A66" s="623" t="s">
        <v>211</v>
      </c>
      <c r="B66" s="624"/>
      <c r="C66" s="624" t="s">
        <v>690</v>
      </c>
      <c r="D66" s="624"/>
      <c r="E66" s="624"/>
      <c r="F66" s="624"/>
      <c r="G66" s="627"/>
    </row>
    <row r="67" spans="1:7" ht="19.399999999999999" customHeight="1" x14ac:dyDescent="0.35">
      <c r="A67" s="648" t="s">
        <v>671</v>
      </c>
      <c r="B67" s="648"/>
      <c r="C67" s="117" t="s">
        <v>149</v>
      </c>
      <c r="D67" s="117" t="s">
        <v>469</v>
      </c>
      <c r="E67" s="117" t="s">
        <v>482</v>
      </c>
      <c r="F67" s="638" t="s">
        <v>470</v>
      </c>
      <c r="G67" s="639"/>
    </row>
    <row r="68" spans="1:7" ht="19.399999999999999" customHeight="1" x14ac:dyDescent="0.35">
      <c r="A68" s="649" t="s">
        <v>150</v>
      </c>
      <c r="B68" s="649"/>
      <c r="C68" s="186"/>
      <c r="D68" s="268"/>
      <c r="E68" s="113"/>
      <c r="F68" s="595"/>
      <c r="G68" s="595"/>
    </row>
    <row r="69" spans="1:7" ht="19.399999999999999" customHeight="1" x14ac:dyDescent="0.35">
      <c r="A69" s="653" t="s">
        <v>667</v>
      </c>
      <c r="B69" s="653"/>
      <c r="C69" s="119" t="s">
        <v>149</v>
      </c>
      <c r="D69" s="119" t="s">
        <v>469</v>
      </c>
      <c r="E69" s="270" t="s">
        <v>482</v>
      </c>
      <c r="F69" s="640" t="s">
        <v>470</v>
      </c>
      <c r="G69" s="641"/>
    </row>
    <row r="70" spans="1:7" ht="19.399999999999999" customHeight="1" x14ac:dyDescent="0.35">
      <c r="A70" s="652" t="s">
        <v>150</v>
      </c>
      <c r="B70" s="652"/>
      <c r="C70" s="271"/>
      <c r="D70" s="272"/>
      <c r="E70" s="273"/>
      <c r="F70" s="642"/>
      <c r="G70" s="642"/>
    </row>
    <row r="71" spans="1:7" ht="19.399999999999999" customHeight="1" x14ac:dyDescent="0.35">
      <c r="A71" s="653" t="s">
        <v>668</v>
      </c>
      <c r="B71" s="653"/>
      <c r="C71" s="119" t="s">
        <v>149</v>
      </c>
      <c r="D71" s="119" t="s">
        <v>469</v>
      </c>
      <c r="E71" s="119" t="s">
        <v>482</v>
      </c>
      <c r="F71" s="643" t="s">
        <v>470</v>
      </c>
      <c r="G71" s="643"/>
    </row>
    <row r="72" spans="1:7" ht="19.399999999999999" customHeight="1" x14ac:dyDescent="0.35">
      <c r="A72" s="649" t="s">
        <v>150</v>
      </c>
      <c r="B72" s="649"/>
      <c r="C72" s="274"/>
      <c r="D72" s="274"/>
      <c r="E72" s="113"/>
      <c r="F72" s="595"/>
      <c r="G72" s="595"/>
    </row>
    <row r="73" spans="1:7" ht="19.399999999999999" customHeight="1" x14ac:dyDescent="0.35">
      <c r="A73" s="655" t="s">
        <v>669</v>
      </c>
      <c r="B73" s="656"/>
      <c r="C73" s="269" t="s">
        <v>149</v>
      </c>
      <c r="D73" s="269" t="s">
        <v>469</v>
      </c>
      <c r="E73" s="269" t="s">
        <v>482</v>
      </c>
      <c r="F73" s="596" t="s">
        <v>470</v>
      </c>
      <c r="G73" s="597"/>
    </row>
    <row r="74" spans="1:7" ht="19.399999999999999" customHeight="1" x14ac:dyDescent="0.35">
      <c r="A74" s="650" t="s">
        <v>151</v>
      </c>
      <c r="B74" s="651"/>
      <c r="C74" s="186"/>
      <c r="D74" s="186"/>
      <c r="E74" s="186"/>
      <c r="F74" s="591"/>
      <c r="G74" s="592"/>
    </row>
    <row r="75" spans="1:7" ht="19.399999999999999" customHeight="1" x14ac:dyDescent="0.35">
      <c r="A75" s="650" t="s">
        <v>152</v>
      </c>
      <c r="B75" s="651"/>
      <c r="C75" s="186"/>
      <c r="D75" s="186"/>
      <c r="E75" s="186"/>
      <c r="F75" s="591"/>
      <c r="G75" s="592"/>
    </row>
    <row r="76" spans="1:7" ht="19.399999999999999" customHeight="1" x14ac:dyDescent="0.35">
      <c r="A76" s="650" t="s">
        <v>153</v>
      </c>
      <c r="B76" s="651"/>
      <c r="C76" s="186"/>
      <c r="D76" s="186"/>
      <c r="E76" s="186"/>
      <c r="F76" s="591"/>
      <c r="G76" s="592"/>
    </row>
    <row r="77" spans="1:7" ht="19.399999999999999" customHeight="1" x14ac:dyDescent="0.35">
      <c r="A77" s="650" t="s">
        <v>154</v>
      </c>
      <c r="B77" s="651"/>
      <c r="C77" s="186"/>
      <c r="D77" s="186"/>
      <c r="E77" s="186"/>
      <c r="F77" s="591"/>
      <c r="G77" s="592"/>
    </row>
    <row r="78" spans="1:7" ht="19.399999999999999" customHeight="1" x14ac:dyDescent="0.35">
      <c r="A78" s="650" t="s">
        <v>155</v>
      </c>
      <c r="B78" s="651"/>
      <c r="C78" s="186"/>
      <c r="D78" s="186"/>
      <c r="E78" s="186"/>
      <c r="F78" s="591"/>
      <c r="G78" s="592"/>
    </row>
    <row r="79" spans="1:7" ht="19.399999999999999" customHeight="1" x14ac:dyDescent="0.35">
      <c r="A79" s="650" t="s">
        <v>156</v>
      </c>
      <c r="B79" s="651"/>
      <c r="C79" s="186"/>
      <c r="D79" s="186"/>
      <c r="E79" s="186"/>
      <c r="F79" s="591"/>
      <c r="G79" s="592"/>
    </row>
    <row r="80" spans="1:7" ht="19.399999999999999" customHeight="1" x14ac:dyDescent="0.35">
      <c r="A80" s="650" t="s">
        <v>157</v>
      </c>
      <c r="B80" s="651"/>
      <c r="C80" s="186"/>
      <c r="D80" s="186"/>
      <c r="E80" s="186"/>
      <c r="F80" s="591"/>
      <c r="G80" s="592"/>
    </row>
    <row r="81" spans="1:7" ht="19.399999999999999" customHeight="1" x14ac:dyDescent="0.35">
      <c r="A81" s="650" t="s">
        <v>158</v>
      </c>
      <c r="B81" s="651"/>
      <c r="C81" s="186"/>
      <c r="D81" s="186"/>
      <c r="E81" s="186"/>
      <c r="F81" s="591"/>
      <c r="G81" s="592"/>
    </row>
    <row r="82" spans="1:7" ht="19.399999999999999" customHeight="1" x14ac:dyDescent="0.35">
      <c r="A82" s="650" t="s">
        <v>159</v>
      </c>
      <c r="B82" s="651"/>
      <c r="C82" s="186"/>
      <c r="D82" s="186"/>
      <c r="E82" s="186"/>
      <c r="F82" s="591"/>
      <c r="G82" s="592"/>
    </row>
    <row r="83" spans="1:7" ht="19.399999999999999" customHeight="1" x14ac:dyDescent="0.35">
      <c r="A83" s="650" t="s">
        <v>160</v>
      </c>
      <c r="B83" s="651"/>
      <c r="C83" s="186"/>
      <c r="D83" s="186"/>
      <c r="E83" s="186"/>
      <c r="F83" s="591"/>
      <c r="G83" s="592"/>
    </row>
    <row r="84" spans="1:7" ht="19.399999999999999" customHeight="1" x14ac:dyDescent="0.35">
      <c r="A84" s="650" t="s">
        <v>161</v>
      </c>
      <c r="B84" s="651"/>
      <c r="C84" s="186"/>
      <c r="D84" s="186"/>
      <c r="E84" s="186"/>
      <c r="F84" s="591"/>
      <c r="G84" s="592"/>
    </row>
    <row r="85" spans="1:7" ht="19.399999999999999" customHeight="1" x14ac:dyDescent="0.35">
      <c r="A85" s="650" t="s">
        <v>162</v>
      </c>
      <c r="B85" s="651"/>
      <c r="C85" s="186"/>
      <c r="D85" s="186"/>
      <c r="E85" s="186"/>
      <c r="F85" s="591"/>
      <c r="G85" s="592"/>
    </row>
    <row r="86" spans="1:7" ht="19.399999999999999" customHeight="1" x14ac:dyDescent="0.35">
      <c r="A86" s="646" t="s">
        <v>670</v>
      </c>
      <c r="B86" s="647"/>
      <c r="C86" s="119" t="s">
        <v>149</v>
      </c>
      <c r="D86" s="119" t="s">
        <v>469</v>
      </c>
      <c r="E86" s="119" t="s">
        <v>482</v>
      </c>
      <c r="F86" s="593" t="s">
        <v>470</v>
      </c>
      <c r="G86" s="594"/>
    </row>
    <row r="87" spans="1:7" ht="19.399999999999999" customHeight="1" x14ac:dyDescent="0.35">
      <c r="A87" s="650" t="s">
        <v>151</v>
      </c>
      <c r="B87" s="651"/>
      <c r="C87" s="186"/>
      <c r="D87" s="186"/>
      <c r="E87" s="186"/>
      <c r="F87" s="591"/>
      <c r="G87" s="592"/>
    </row>
    <row r="88" spans="1:7" ht="19.399999999999999" customHeight="1" x14ac:dyDescent="0.35">
      <c r="A88" s="650" t="s">
        <v>152</v>
      </c>
      <c r="B88" s="651"/>
      <c r="C88" s="186"/>
      <c r="D88" s="186"/>
      <c r="E88" s="186"/>
      <c r="F88" s="591"/>
      <c r="G88" s="592"/>
    </row>
    <row r="89" spans="1:7" ht="19.399999999999999" customHeight="1" x14ac:dyDescent="0.35">
      <c r="A89" s="650" t="s">
        <v>153</v>
      </c>
      <c r="B89" s="651"/>
      <c r="C89" s="186"/>
      <c r="D89" s="186"/>
      <c r="E89" s="186"/>
      <c r="F89" s="591"/>
      <c r="G89" s="592"/>
    </row>
    <row r="90" spans="1:7" ht="19.399999999999999" customHeight="1" x14ac:dyDescent="0.35">
      <c r="A90" s="650" t="s">
        <v>154</v>
      </c>
      <c r="B90" s="651"/>
      <c r="C90" s="186"/>
      <c r="D90" s="186"/>
      <c r="E90" s="186"/>
      <c r="F90" s="591"/>
      <c r="G90" s="592"/>
    </row>
    <row r="91" spans="1:7" ht="19.399999999999999" customHeight="1" x14ac:dyDescent="0.35">
      <c r="A91" s="650" t="s">
        <v>155</v>
      </c>
      <c r="B91" s="651"/>
      <c r="C91" s="186"/>
      <c r="D91" s="186"/>
      <c r="E91" s="186"/>
      <c r="F91" s="591"/>
      <c r="G91" s="592"/>
    </row>
    <row r="92" spans="1:7" ht="19.399999999999999" customHeight="1" x14ac:dyDescent="0.35">
      <c r="A92" s="650" t="s">
        <v>156</v>
      </c>
      <c r="B92" s="651"/>
      <c r="C92" s="186"/>
      <c r="D92" s="186"/>
      <c r="E92" s="186"/>
      <c r="F92" s="591"/>
      <c r="G92" s="592"/>
    </row>
    <row r="93" spans="1:7" ht="19.399999999999999" customHeight="1" x14ac:dyDescent="0.35">
      <c r="A93" s="650" t="s">
        <v>157</v>
      </c>
      <c r="B93" s="651"/>
      <c r="C93" s="186"/>
      <c r="D93" s="186"/>
      <c r="E93" s="186"/>
      <c r="F93" s="591"/>
      <c r="G93" s="592"/>
    </row>
    <row r="94" spans="1:7" ht="19.399999999999999" customHeight="1" x14ac:dyDescent="0.35">
      <c r="A94" s="650" t="s">
        <v>158</v>
      </c>
      <c r="B94" s="651"/>
      <c r="C94" s="186"/>
      <c r="D94" s="186"/>
      <c r="E94" s="186"/>
      <c r="F94" s="591"/>
      <c r="G94" s="592"/>
    </row>
    <row r="95" spans="1:7" ht="19.399999999999999" customHeight="1" x14ac:dyDescent="0.35">
      <c r="A95" s="650" t="s">
        <v>159</v>
      </c>
      <c r="B95" s="651"/>
      <c r="C95" s="186"/>
      <c r="D95" s="186"/>
      <c r="E95" s="186"/>
      <c r="F95" s="591"/>
      <c r="G95" s="592"/>
    </row>
    <row r="96" spans="1:7" ht="19.399999999999999" customHeight="1" x14ac:dyDescent="0.35">
      <c r="A96" s="650" t="s">
        <v>160</v>
      </c>
      <c r="B96" s="651"/>
      <c r="C96" s="186"/>
      <c r="D96" s="186"/>
      <c r="E96" s="186"/>
      <c r="F96" s="591"/>
      <c r="G96" s="592"/>
    </row>
    <row r="97" spans="1:7" ht="19.399999999999999" customHeight="1" x14ac:dyDescent="0.35">
      <c r="A97" s="650" t="s">
        <v>161</v>
      </c>
      <c r="B97" s="651"/>
      <c r="C97" s="186"/>
      <c r="D97" s="186"/>
      <c r="E97" s="186"/>
      <c r="F97" s="591"/>
      <c r="G97" s="592"/>
    </row>
    <row r="98" spans="1:7" ht="19.399999999999999" customHeight="1" x14ac:dyDescent="0.35">
      <c r="A98" s="650" t="s">
        <v>162</v>
      </c>
      <c r="B98" s="651"/>
      <c r="C98" s="186"/>
      <c r="D98" s="186"/>
      <c r="E98" s="186"/>
      <c r="F98" s="591"/>
      <c r="G98" s="592"/>
    </row>
    <row r="99" spans="1:7" x14ac:dyDescent="0.35">
      <c r="A99" s="112"/>
      <c r="B99" s="112"/>
      <c r="C99" s="120"/>
      <c r="D99" s="120"/>
      <c r="E99" s="110"/>
      <c r="F99" s="110"/>
      <c r="G99" s="110"/>
    </row>
    <row r="100" spans="1:7" ht="26.15" customHeight="1" x14ac:dyDescent="0.35">
      <c r="A100" s="625" t="s">
        <v>228</v>
      </c>
      <c r="B100" s="625"/>
      <c r="C100" s="625"/>
      <c r="D100" s="625"/>
      <c r="E100" s="625"/>
      <c r="F100" s="625"/>
      <c r="G100" s="625"/>
    </row>
    <row r="101" spans="1:7" ht="53.5" customHeight="1" x14ac:dyDescent="0.35">
      <c r="A101" s="99"/>
      <c r="B101" s="100" t="s">
        <v>229</v>
      </c>
      <c r="C101" s="100" t="s">
        <v>622</v>
      </c>
      <c r="D101" s="100" t="s">
        <v>690</v>
      </c>
      <c r="E101" s="114" t="s">
        <v>719</v>
      </c>
      <c r="F101" s="103" t="s">
        <v>628</v>
      </c>
      <c r="G101" s="114" t="s">
        <v>444</v>
      </c>
    </row>
    <row r="102" spans="1:7" ht="21.65" customHeight="1" x14ac:dyDescent="0.35">
      <c r="A102" s="233" cm="1">
        <f t="array" ref="A102:A106">ROW()-ROW(A102:A106)-1</f>
        <v>-1</v>
      </c>
      <c r="B102" s="115"/>
      <c r="C102" s="113"/>
      <c r="D102" s="176"/>
      <c r="E102" s="176"/>
      <c r="F102" s="176"/>
      <c r="G102" s="113"/>
    </row>
    <row r="103" spans="1:7" ht="21.65" customHeight="1" x14ac:dyDescent="0.35">
      <c r="A103" s="233">
        <v>-2</v>
      </c>
      <c r="B103" s="115"/>
      <c r="C103" s="113"/>
      <c r="D103" s="176"/>
      <c r="E103" s="176"/>
      <c r="F103" s="176"/>
      <c r="G103" s="113"/>
    </row>
    <row r="104" spans="1:7" ht="21.65" customHeight="1" x14ac:dyDescent="0.35">
      <c r="A104" s="233">
        <v>-3</v>
      </c>
      <c r="B104" s="115"/>
      <c r="C104" s="113"/>
      <c r="D104" s="176"/>
      <c r="E104" s="176"/>
      <c r="F104" s="176"/>
      <c r="G104" s="113"/>
    </row>
    <row r="105" spans="1:7" ht="21.65" customHeight="1" x14ac:dyDescent="0.35">
      <c r="A105" s="233">
        <v>-4</v>
      </c>
      <c r="B105" s="115"/>
      <c r="C105" s="113"/>
      <c r="D105" s="176"/>
      <c r="E105" s="176"/>
      <c r="F105" s="176"/>
      <c r="G105" s="113"/>
    </row>
    <row r="106" spans="1:7" ht="21.65" customHeight="1" x14ac:dyDescent="0.35">
      <c r="A106" s="233">
        <v>-5</v>
      </c>
      <c r="B106" s="176"/>
      <c r="C106" s="176"/>
      <c r="D106" s="176"/>
      <c r="E106" s="176"/>
      <c r="F106" s="176"/>
      <c r="G106" s="176"/>
    </row>
    <row r="107" spans="1:7" ht="17.149999999999999" customHeight="1" x14ac:dyDescent="0.35">
      <c r="A107" s="622" t="s">
        <v>743</v>
      </c>
      <c r="B107" s="622"/>
      <c r="C107" s="622"/>
      <c r="D107" s="622"/>
      <c r="E107" s="622"/>
      <c r="F107" s="622"/>
      <c r="G107" s="622"/>
    </row>
    <row r="109" spans="1:7" ht="14.5" x14ac:dyDescent="0.35">
      <c r="A109" s="1" t="s">
        <v>865</v>
      </c>
      <c r="B109"/>
      <c r="C109"/>
      <c r="D109"/>
      <c r="E109"/>
    </row>
    <row r="110" spans="1:7" ht="14.5" x14ac:dyDescent="0.35">
      <c r="A110" s="1"/>
      <c r="B110"/>
      <c r="C110"/>
      <c r="D110"/>
      <c r="E110"/>
    </row>
    <row r="111" spans="1:7" ht="15" thickBot="1" x14ac:dyDescent="0.4">
      <c r="A111" s="196" t="s">
        <v>876</v>
      </c>
      <c r="B111"/>
      <c r="C111"/>
      <c r="D111"/>
      <c r="E111"/>
    </row>
    <row r="112" spans="1:7" ht="14.5" x14ac:dyDescent="0.25">
      <c r="A112" s="553" t="s">
        <v>875</v>
      </c>
      <c r="B112" s="554"/>
      <c r="C112" s="555"/>
      <c r="D112" s="565"/>
      <c r="E112" s="566"/>
    </row>
    <row r="113" spans="1:5" ht="14.5" x14ac:dyDescent="0.25">
      <c r="A113" s="556" t="s">
        <v>864</v>
      </c>
      <c r="B113" s="557"/>
      <c r="C113" s="558"/>
      <c r="D113" s="567"/>
      <c r="E113" s="568"/>
    </row>
    <row r="114" spans="1:5" ht="14.5" x14ac:dyDescent="0.25">
      <c r="A114" s="577" t="s">
        <v>877</v>
      </c>
      <c r="B114" s="578"/>
      <c r="C114" s="579"/>
      <c r="D114" s="567"/>
      <c r="E114" s="568"/>
    </row>
    <row r="115" spans="1:5" ht="14.5" x14ac:dyDescent="0.25">
      <c r="A115" s="577" t="s">
        <v>887</v>
      </c>
      <c r="B115" s="578"/>
      <c r="C115" s="579"/>
      <c r="D115" s="657"/>
      <c r="E115" s="658"/>
    </row>
    <row r="116" spans="1:5" ht="37.5" customHeight="1" x14ac:dyDescent="0.25">
      <c r="A116" s="580" t="s">
        <v>870</v>
      </c>
      <c r="B116" s="581"/>
      <c r="C116" s="582"/>
      <c r="D116" s="589"/>
      <c r="E116" s="590"/>
    </row>
    <row r="117" spans="1:5" ht="14.5" x14ac:dyDescent="0.35">
      <c r="A117" s="338"/>
      <c r="B117" s="338"/>
      <c r="C117" s="338"/>
      <c r="D117" s="339"/>
      <c r="E117"/>
    </row>
    <row r="118" spans="1:5" ht="15" thickBot="1" x14ac:dyDescent="0.4">
      <c r="A118" s="196" t="s">
        <v>878</v>
      </c>
      <c r="B118"/>
      <c r="C118"/>
      <c r="D118"/>
      <c r="E118"/>
    </row>
    <row r="119" spans="1:5" ht="14.5" x14ac:dyDescent="0.25">
      <c r="A119" s="553" t="s">
        <v>875</v>
      </c>
      <c r="B119" s="554"/>
      <c r="C119" s="555"/>
      <c r="D119" s="565"/>
      <c r="E119" s="566"/>
    </row>
    <row r="120" spans="1:5" ht="14.5" x14ac:dyDescent="0.25">
      <c r="A120" s="556" t="s">
        <v>874</v>
      </c>
      <c r="B120" s="557"/>
      <c r="C120" s="558"/>
      <c r="D120" s="567"/>
      <c r="E120" s="568"/>
    </row>
    <row r="121" spans="1:5" ht="14.5" x14ac:dyDescent="0.25">
      <c r="A121" s="577" t="s">
        <v>887</v>
      </c>
      <c r="B121" s="578"/>
      <c r="C121" s="579"/>
      <c r="D121" s="657"/>
      <c r="E121" s="658"/>
    </row>
    <row r="122" spans="1:5" ht="37.5" customHeight="1" x14ac:dyDescent="0.35">
      <c r="A122" s="580" t="s">
        <v>870</v>
      </c>
      <c r="B122" s="581"/>
      <c r="C122" s="582"/>
      <c r="D122" s="583"/>
      <c r="E122" s="584"/>
    </row>
  </sheetData>
  <sheetProtection password="E9A8" sheet="1" formatColumns="0" formatRows="0" insertRows="0" selectLockedCells="1"/>
  <mergeCells count="158">
    <mergeCell ref="A120:C120"/>
    <mergeCell ref="D120:E120"/>
    <mergeCell ref="A122:C122"/>
    <mergeCell ref="D122:E122"/>
    <mergeCell ref="A112:C112"/>
    <mergeCell ref="D112:E112"/>
    <mergeCell ref="A113:C113"/>
    <mergeCell ref="D113:E113"/>
    <mergeCell ref="A114:C114"/>
    <mergeCell ref="D114:E114"/>
    <mergeCell ref="A116:C116"/>
    <mergeCell ref="D116:E116"/>
    <mergeCell ref="A119:C119"/>
    <mergeCell ref="D119:E119"/>
    <mergeCell ref="A115:C115"/>
    <mergeCell ref="D115:E115"/>
    <mergeCell ref="A121:C121"/>
    <mergeCell ref="D121:E121"/>
    <mergeCell ref="A98:B98"/>
    <mergeCell ref="A89:B89"/>
    <mergeCell ref="A90:B90"/>
    <mergeCell ref="A2:C2"/>
    <mergeCell ref="D2:G2"/>
    <mergeCell ref="A1:G1"/>
    <mergeCell ref="A3:G3"/>
    <mergeCell ref="A41:G41"/>
    <mergeCell ref="A42:G42"/>
    <mergeCell ref="F26:G26"/>
    <mergeCell ref="A34:B35"/>
    <mergeCell ref="C34:E35"/>
    <mergeCell ref="A91:B91"/>
    <mergeCell ref="A92:B92"/>
    <mergeCell ref="A93:B93"/>
    <mergeCell ref="A79:B79"/>
    <mergeCell ref="A80:B80"/>
    <mergeCell ref="A73:B73"/>
    <mergeCell ref="A74:B74"/>
    <mergeCell ref="A75:B75"/>
    <mergeCell ref="A76:B76"/>
    <mergeCell ref="A69:B69"/>
    <mergeCell ref="A94:B94"/>
    <mergeCell ref="A68:B68"/>
    <mergeCell ref="A87:B87"/>
    <mergeCell ref="A88:B88"/>
    <mergeCell ref="A77:B77"/>
    <mergeCell ref="A70:B70"/>
    <mergeCell ref="A81:B81"/>
    <mergeCell ref="A71:B71"/>
    <mergeCell ref="A95:B95"/>
    <mergeCell ref="A96:B96"/>
    <mergeCell ref="A97:B97"/>
    <mergeCell ref="C57:D57"/>
    <mergeCell ref="C58:D58"/>
    <mergeCell ref="C59:D59"/>
    <mergeCell ref="C61:D61"/>
    <mergeCell ref="A86:B86"/>
    <mergeCell ref="A67:B67"/>
    <mergeCell ref="A72:B72"/>
    <mergeCell ref="A78:B78"/>
    <mergeCell ref="A84:B84"/>
    <mergeCell ref="A85:B85"/>
    <mergeCell ref="A82:B82"/>
    <mergeCell ref="A83:B83"/>
    <mergeCell ref="A26:B27"/>
    <mergeCell ref="C26:E27"/>
    <mergeCell ref="C17:E18"/>
    <mergeCell ref="F17:G17"/>
    <mergeCell ref="A32:G32"/>
    <mergeCell ref="A33:G33"/>
    <mergeCell ref="C45:E45"/>
    <mergeCell ref="C46:E46"/>
    <mergeCell ref="C51:E51"/>
    <mergeCell ref="A49:B50"/>
    <mergeCell ref="C49:E50"/>
    <mergeCell ref="F49:G49"/>
    <mergeCell ref="C19:E19"/>
    <mergeCell ref="C20:E20"/>
    <mergeCell ref="C21:E21"/>
    <mergeCell ref="C23:E23"/>
    <mergeCell ref="C28:E28"/>
    <mergeCell ref="C29:E29"/>
    <mergeCell ref="C30:E30"/>
    <mergeCell ref="C31:E31"/>
    <mergeCell ref="C36:E36"/>
    <mergeCell ref="C37:E37"/>
    <mergeCell ref="C38:E38"/>
    <mergeCell ref="A107:G107"/>
    <mergeCell ref="A66:B66"/>
    <mergeCell ref="A100:G100"/>
    <mergeCell ref="A54:G54"/>
    <mergeCell ref="A56:G56"/>
    <mergeCell ref="C66:G66"/>
    <mergeCell ref="F34:G34"/>
    <mergeCell ref="A43:B44"/>
    <mergeCell ref="C43:E44"/>
    <mergeCell ref="F43:G43"/>
    <mergeCell ref="A48:G48"/>
    <mergeCell ref="A47:G47"/>
    <mergeCell ref="C40:E40"/>
    <mergeCell ref="C52:E52"/>
    <mergeCell ref="C53:E53"/>
    <mergeCell ref="C39:E39"/>
    <mergeCell ref="A65:G65"/>
    <mergeCell ref="C60:D60"/>
    <mergeCell ref="C62:D62"/>
    <mergeCell ref="F67:G67"/>
    <mergeCell ref="F68:G68"/>
    <mergeCell ref="F69:G69"/>
    <mergeCell ref="F70:G70"/>
    <mergeCell ref="F71:G71"/>
    <mergeCell ref="A4:G4"/>
    <mergeCell ref="A5:C5"/>
    <mergeCell ref="A6:C6"/>
    <mergeCell ref="A7:C7"/>
    <mergeCell ref="A8:C8"/>
    <mergeCell ref="F5:G6"/>
    <mergeCell ref="F7:G8"/>
    <mergeCell ref="A25:G25"/>
    <mergeCell ref="A24:G24"/>
    <mergeCell ref="E9:F9"/>
    <mergeCell ref="A10:G10"/>
    <mergeCell ref="F11:G11"/>
    <mergeCell ref="C11:E12"/>
    <mergeCell ref="A11:B12"/>
    <mergeCell ref="A17:B18"/>
    <mergeCell ref="C13:E13"/>
    <mergeCell ref="C14:E14"/>
    <mergeCell ref="A9:D9"/>
    <mergeCell ref="A15:G15"/>
    <mergeCell ref="A16:G16"/>
    <mergeCell ref="C22:E22"/>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97:G97"/>
    <mergeCell ref="F98:G98"/>
    <mergeCell ref="F88:G88"/>
    <mergeCell ref="F89:G89"/>
    <mergeCell ref="F90:G90"/>
    <mergeCell ref="F91:G91"/>
    <mergeCell ref="F92:G92"/>
    <mergeCell ref="F93:G93"/>
    <mergeCell ref="F94:G94"/>
    <mergeCell ref="F95:G95"/>
    <mergeCell ref="F96:G96"/>
  </mergeCells>
  <phoneticPr fontId="8" type="noConversion"/>
  <pageMargins left="0.5" right="0.5" top="0.196850393700787" bottom="0.5" header="0.3" footer="0.3"/>
  <pageSetup paperSize="5" scale="99" fitToHeight="0" orientation="landscape" r:id="rId1"/>
  <headerFooter>
    <oddFooter>&amp;L&amp;"Arial,Normal"&amp;6&amp;K000000
Mois 3 : Tableaux de réponse – Programme Système de gestion de l’énergie – Avril 2026&amp;R&amp;"Arial,Normal"&amp;6&amp;P/&amp;N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8578E-EEC0-4FC6-B6D5-CA14CC06376E}">
  <sheetPr codeName="Feuil14">
    <tabColor rgb="FFFFE593"/>
    <pageSetUpPr fitToPage="1"/>
  </sheetPr>
  <dimension ref="A1:P51"/>
  <sheetViews>
    <sheetView showGridLines="0" view="pageLayout" zoomScaleNormal="50" workbookViewId="0">
      <selection activeCell="M12" sqref="M12:N12"/>
    </sheetView>
  </sheetViews>
  <sheetFormatPr baseColWidth="10" defaultColWidth="6" defaultRowHeight="13" x14ac:dyDescent="0.3"/>
  <cols>
    <col min="1" max="1" width="4.453125" style="6" customWidth="1"/>
    <col min="2" max="2" width="18.54296875" style="7" customWidth="1"/>
    <col min="3" max="3" width="18" style="7" customWidth="1"/>
    <col min="4" max="4" width="10" style="8" customWidth="1"/>
    <col min="5" max="5" width="8.1796875" style="8" customWidth="1"/>
    <col min="6" max="6" width="10.54296875" style="10" customWidth="1"/>
    <col min="7" max="7" width="11.453125" style="10" customWidth="1"/>
    <col min="8" max="13" width="11.453125" style="7" customWidth="1"/>
    <col min="14" max="14" width="14.54296875" style="8" customWidth="1"/>
    <col min="15" max="15" width="9.453125" style="7" customWidth="1"/>
    <col min="16" max="16" width="17.1796875" style="7" customWidth="1"/>
    <col min="17" max="17" width="15.453125" style="7" customWidth="1"/>
    <col min="18" max="101" width="6" style="7" customWidth="1"/>
    <col min="102" max="16384" width="6" style="7"/>
  </cols>
  <sheetData>
    <row r="1" spans="1:15" ht="14.5" customHeight="1" x14ac:dyDescent="0.3">
      <c r="A1" s="732"/>
      <c r="B1" s="732"/>
      <c r="C1" s="732"/>
      <c r="D1" s="732"/>
      <c r="E1" s="732"/>
      <c r="F1" s="732"/>
      <c r="G1" s="732"/>
      <c r="H1" s="732"/>
      <c r="I1" s="732"/>
      <c r="J1" s="732"/>
      <c r="K1" s="732"/>
      <c r="L1" s="732"/>
      <c r="M1" s="732"/>
      <c r="N1" s="732"/>
    </row>
    <row r="2" spans="1:15" ht="29.15" customHeight="1" x14ac:dyDescent="0.35">
      <c r="A2" s="732" t="e" vm="1">
        <v>#VALUE!</v>
      </c>
      <c r="B2" s="732"/>
      <c r="C2" s="732"/>
      <c r="D2" s="732"/>
      <c r="E2" s="733" t="s">
        <v>424</v>
      </c>
      <c r="F2" s="734"/>
      <c r="G2" s="734"/>
      <c r="H2" s="734"/>
      <c r="I2" s="734"/>
      <c r="J2" s="734"/>
      <c r="K2" s="734"/>
      <c r="L2" s="734"/>
      <c r="M2" s="734"/>
      <c r="N2" s="734"/>
    </row>
    <row r="3" spans="1:15" ht="14.5" customHeight="1" x14ac:dyDescent="0.3">
      <c r="A3" s="732"/>
      <c r="B3" s="732"/>
      <c r="C3" s="732"/>
      <c r="D3" s="732"/>
      <c r="E3" s="732"/>
      <c r="F3" s="732"/>
      <c r="G3" s="732"/>
      <c r="H3" s="732"/>
      <c r="I3" s="732"/>
      <c r="J3" s="732"/>
      <c r="K3" s="732"/>
      <c r="L3" s="732"/>
      <c r="M3" s="732"/>
      <c r="N3" s="732"/>
    </row>
    <row r="4" spans="1:15" ht="23.9" customHeight="1" thickBot="1" x14ac:dyDescent="0.35">
      <c r="A4" s="659" t="s">
        <v>248</v>
      </c>
      <c r="B4" s="659"/>
      <c r="C4" s="659"/>
      <c r="D4" s="659"/>
      <c r="E4" s="659"/>
      <c r="F4" s="659"/>
      <c r="G4" s="659"/>
      <c r="H4" s="659"/>
      <c r="I4" s="659"/>
      <c r="J4" s="659"/>
      <c r="K4" s="659"/>
      <c r="L4" s="659"/>
      <c r="M4" s="659"/>
      <c r="N4" s="659"/>
    </row>
    <row r="5" spans="1:15" ht="12" customHeight="1" x14ac:dyDescent="0.25">
      <c r="A5" s="514" t="s">
        <v>249</v>
      </c>
      <c r="B5" s="515"/>
      <c r="C5" s="515"/>
      <c r="D5" s="515"/>
      <c r="E5" s="515"/>
      <c r="F5" s="516"/>
      <c r="G5" s="748" t="s">
        <v>250</v>
      </c>
      <c r="H5" s="749"/>
      <c r="I5" s="750"/>
      <c r="J5" s="450" t="s">
        <v>692</v>
      </c>
      <c r="K5" s="450"/>
      <c r="L5" s="450"/>
      <c r="M5" s="742" t="s">
        <v>866</v>
      </c>
      <c r="N5" s="743"/>
    </row>
    <row r="6" spans="1:15" ht="19.399999999999999" customHeight="1" x14ac:dyDescent="0.25">
      <c r="A6" s="467">
        <f xml:space="preserve"> NomEntreprise</f>
        <v>0</v>
      </c>
      <c r="B6" s="468"/>
      <c r="C6" s="468"/>
      <c r="D6" s="468"/>
      <c r="E6" s="468"/>
      <c r="F6" s="469"/>
      <c r="G6" s="452">
        <f xml:space="preserve"> NEQ</f>
        <v>0</v>
      </c>
      <c r="H6" s="504"/>
      <c r="I6" s="453"/>
      <c r="J6" s="470">
        <f xml:space="preserve"> NoProjetHQ</f>
        <v>0</v>
      </c>
      <c r="K6" s="470"/>
      <c r="L6" s="470"/>
      <c r="M6" s="744"/>
      <c r="N6" s="745"/>
    </row>
    <row r="7" spans="1:15" ht="12.25" customHeight="1" x14ac:dyDescent="0.25">
      <c r="A7" s="505" t="s">
        <v>417</v>
      </c>
      <c r="B7" s="506"/>
      <c r="C7" s="506"/>
      <c r="D7" s="506"/>
      <c r="E7" s="506"/>
      <c r="F7" s="507"/>
      <c r="G7" s="466" t="s">
        <v>255</v>
      </c>
      <c r="H7" s="466"/>
      <c r="I7" s="466"/>
      <c r="J7" s="466" t="s">
        <v>693</v>
      </c>
      <c r="K7" s="466"/>
      <c r="L7" s="735"/>
      <c r="M7" s="736" t="str">
        <f>IF(DateDemarrage&lt;&gt;0, EDATE(DateDemarrage, 3), "")</f>
        <v/>
      </c>
      <c r="N7" s="737"/>
    </row>
    <row r="8" spans="1:15" ht="19.399999999999999" customHeight="1" x14ac:dyDescent="0.25">
      <c r="A8" s="467">
        <f xml:space="preserve"> NomUsine</f>
        <v>0</v>
      </c>
      <c r="B8" s="468"/>
      <c r="C8" s="468"/>
      <c r="D8" s="468"/>
      <c r="E8" s="468"/>
      <c r="F8" s="468"/>
      <c r="G8" s="454">
        <f xml:space="preserve"> DateDemarrage</f>
        <v>0</v>
      </c>
      <c r="H8" s="454"/>
      <c r="I8" s="720"/>
      <c r="J8" s="470">
        <f xml:space="preserve"> NoProjetEnergir</f>
        <v>0</v>
      </c>
      <c r="K8" s="470"/>
      <c r="L8" s="452"/>
      <c r="M8" s="738"/>
      <c r="N8" s="739"/>
    </row>
    <row r="9" spans="1:15" x14ac:dyDescent="0.3">
      <c r="A9" s="732"/>
      <c r="B9" s="732"/>
      <c r="C9" s="732"/>
      <c r="D9" s="732"/>
      <c r="E9" s="732"/>
      <c r="F9" s="732"/>
      <c r="G9" s="732"/>
      <c r="H9" s="732"/>
      <c r="I9" s="732"/>
      <c r="J9" s="732"/>
      <c r="K9" s="732"/>
      <c r="L9" s="732"/>
      <c r="M9" s="732"/>
      <c r="N9" s="732"/>
    </row>
    <row r="10" spans="1:15" ht="13.5" customHeight="1" thickBot="1" x14ac:dyDescent="0.3">
      <c r="A10" s="721" t="s">
        <v>672</v>
      </c>
      <c r="B10" s="722"/>
      <c r="C10" s="722"/>
      <c r="D10" s="722"/>
      <c r="E10" s="722"/>
      <c r="F10" s="722"/>
      <c r="G10" s="722"/>
      <c r="H10" s="722"/>
      <c r="I10" s="723"/>
      <c r="J10" s="724"/>
      <c r="K10" s="426" t="s">
        <v>272</v>
      </c>
      <c r="L10" s="426"/>
      <c r="M10" s="426"/>
      <c r="N10" s="426"/>
    </row>
    <row r="11" spans="1:15" ht="12" customHeight="1" x14ac:dyDescent="0.25">
      <c r="A11" s="724"/>
      <c r="B11" s="725"/>
      <c r="C11" s="725"/>
      <c r="D11" s="725"/>
      <c r="E11" s="725"/>
      <c r="F11" s="725"/>
      <c r="G11" s="725"/>
      <c r="H11" s="725"/>
      <c r="I11" s="726"/>
      <c r="J11" s="724"/>
      <c r="K11" s="730" t="s">
        <v>77</v>
      </c>
      <c r="L11" s="730"/>
      <c r="M11" s="730" t="s">
        <v>829</v>
      </c>
      <c r="N11" s="730"/>
    </row>
    <row r="12" spans="1:15" s="6" customFormat="1" ht="16.5" customHeight="1" x14ac:dyDescent="0.3">
      <c r="A12" s="727"/>
      <c r="B12" s="728"/>
      <c r="C12" s="728"/>
      <c r="D12" s="728"/>
      <c r="E12" s="728"/>
      <c r="F12" s="728"/>
      <c r="G12" s="728"/>
      <c r="H12" s="728"/>
      <c r="I12" s="729"/>
      <c r="J12" s="724"/>
      <c r="K12" s="731">
        <f xml:space="preserve"> DateDemarrage</f>
        <v>0</v>
      </c>
      <c r="L12" s="731"/>
      <c r="M12" s="751"/>
      <c r="N12" s="752"/>
    </row>
    <row r="13" spans="1:15" s="6" customFormat="1" ht="29.15" customHeight="1" x14ac:dyDescent="0.3">
      <c r="A13" s="747"/>
      <c r="B13" s="747"/>
      <c r="C13" s="747"/>
      <c r="D13" s="747"/>
      <c r="E13" s="747"/>
      <c r="F13" s="747"/>
      <c r="G13" s="747"/>
      <c r="H13" s="747"/>
      <c r="I13" s="747"/>
      <c r="J13" s="747"/>
      <c r="K13" s="747"/>
      <c r="L13" s="747"/>
      <c r="M13" s="747"/>
      <c r="N13" s="747"/>
    </row>
    <row r="14" spans="1:15" s="6" customFormat="1" ht="23.9" customHeight="1" x14ac:dyDescent="0.3">
      <c r="A14" s="746" t="s">
        <v>256</v>
      </c>
      <c r="B14" s="746"/>
      <c r="C14" s="746"/>
      <c r="D14" s="746"/>
      <c r="E14" s="746"/>
      <c r="F14" s="746"/>
      <c r="G14" s="746"/>
      <c r="H14" s="746"/>
      <c r="I14" s="746"/>
      <c r="J14" s="746"/>
      <c r="K14" s="746"/>
      <c r="L14" s="746"/>
      <c r="M14" s="746"/>
      <c r="N14" s="746"/>
      <c r="O14" s="128"/>
    </row>
    <row r="15" spans="1:15" s="6" customFormat="1" ht="12.25" customHeight="1" x14ac:dyDescent="0.3">
      <c r="A15" s="680" t="s">
        <v>264</v>
      </c>
      <c r="B15" s="681"/>
      <c r="C15" s="681"/>
      <c r="D15" s="681"/>
      <c r="E15" s="716"/>
      <c r="F15" s="717"/>
      <c r="G15" s="717"/>
      <c r="H15" s="717"/>
      <c r="I15" s="717"/>
      <c r="J15" s="677" t="e" vm="3">
        <v>#VALUE!</v>
      </c>
      <c r="K15" s="677"/>
      <c r="L15" s="677"/>
      <c r="M15" s="678"/>
      <c r="N15" s="194"/>
      <c r="O15" s="128"/>
    </row>
    <row r="16" spans="1:15" s="6" customFormat="1" ht="15.75" customHeight="1" thickBot="1" x14ac:dyDescent="0.35">
      <c r="A16" s="682"/>
      <c r="B16" s="683"/>
      <c r="C16" s="683"/>
      <c r="D16" s="683"/>
      <c r="E16" s="718" t="s">
        <v>257</v>
      </c>
      <c r="F16" s="719"/>
      <c r="G16" s="719"/>
      <c r="H16" s="719"/>
      <c r="I16" s="719"/>
      <c r="J16" s="686" t="s">
        <v>720</v>
      </c>
      <c r="K16" s="687"/>
      <c r="L16" s="687"/>
      <c r="M16" s="687"/>
      <c r="N16" s="195"/>
      <c r="O16" s="128"/>
    </row>
    <row r="17" spans="1:15" s="6" customFormat="1" ht="12.25" customHeight="1" x14ac:dyDescent="0.3">
      <c r="A17" s="189"/>
      <c r="B17" s="150"/>
      <c r="C17" s="150"/>
      <c r="D17" s="190"/>
      <c r="E17" s="191"/>
      <c r="F17" s="150"/>
      <c r="G17" s="150" t="e" vm="3">
        <v>#VALUE!</v>
      </c>
      <c r="H17" s="150" t="e" vm="3">
        <v>#VALUE!</v>
      </c>
      <c r="I17" s="190"/>
      <c r="J17" s="191"/>
      <c r="K17" s="193"/>
      <c r="L17" s="293"/>
      <c r="M17" s="294" t="e" vm="3">
        <v>#VALUE!</v>
      </c>
      <c r="N17" s="191"/>
      <c r="O17" s="128"/>
    </row>
    <row r="18" spans="1:15" s="6" customFormat="1" ht="68.5" customHeight="1" x14ac:dyDescent="0.3">
      <c r="A18" s="188" t="s">
        <v>258</v>
      </c>
      <c r="B18" s="150" t="s">
        <v>368</v>
      </c>
      <c r="C18" s="150" t="s">
        <v>365</v>
      </c>
      <c r="D18" s="190" t="s">
        <v>366</v>
      </c>
      <c r="E18" s="191" t="s">
        <v>448</v>
      </c>
      <c r="F18" s="150" t="s">
        <v>830</v>
      </c>
      <c r="G18" s="150" t="s">
        <v>553</v>
      </c>
      <c r="H18" s="150" t="s">
        <v>425</v>
      </c>
      <c r="I18" s="190" t="s">
        <v>261</v>
      </c>
      <c r="J18" s="290" t="s">
        <v>554</v>
      </c>
      <c r="K18" s="34" t="s">
        <v>555</v>
      </c>
      <c r="L18" s="150" t="s">
        <v>556</v>
      </c>
      <c r="M18" s="190" t="s">
        <v>744</v>
      </c>
      <c r="N18" s="192" t="s">
        <v>367</v>
      </c>
      <c r="O18" s="128"/>
    </row>
    <row r="19" spans="1:15" s="6" customFormat="1" ht="23.9" customHeight="1" x14ac:dyDescent="0.3">
      <c r="A19" s="209" cm="1">
        <f t="array" ref="A19:A21">ROW()-ROW(A19:A21)-1</f>
        <v>-1</v>
      </c>
      <c r="B19" s="210"/>
      <c r="C19" s="210"/>
      <c r="D19" s="263"/>
      <c r="E19" s="203"/>
      <c r="F19" s="205"/>
      <c r="G19" s="151"/>
      <c r="H19" s="204"/>
      <c r="I19" s="199" t="str" cm="1">
        <f t="array" ref="I19:I21">IF((G19:G21&lt;&gt;"")*(H19:H21&lt;&gt;""), G19:G21 * H19:H21, "")</f>
        <v/>
      </c>
      <c r="J19" s="201"/>
      <c r="K19" s="151"/>
      <c r="L19" s="151"/>
      <c r="M19" s="199" t="str" cm="1">
        <f t="array" ref="M19:M21">IF((I19:I21&lt;&gt;"")+(J19:J21&lt;&gt;"")+(K19:K21&lt;&gt;"")+(L19:L21&lt;&gt;""), IFERROR(I19:I21*1,0) - (IFERROR(J19:J21*1,0) + IFERROR(K19:K21*1,0) + IFERROR(L19:L21*1,0)),"")</f>
        <v/>
      </c>
      <c r="N19" s="237"/>
      <c r="O19" s="128"/>
    </row>
    <row r="20" spans="1:15" s="6" customFormat="1" ht="23.9" customHeight="1" x14ac:dyDescent="0.3">
      <c r="A20" s="209">
        <v>-2</v>
      </c>
      <c r="B20" s="210"/>
      <c r="C20" s="210"/>
      <c r="D20" s="263"/>
      <c r="E20" s="203"/>
      <c r="F20" s="205"/>
      <c r="G20" s="151"/>
      <c r="H20" s="204"/>
      <c r="I20" s="199" t="str">
        <v/>
      </c>
      <c r="J20" s="201"/>
      <c r="K20" s="151"/>
      <c r="L20" s="151"/>
      <c r="M20" s="199" t="str">
        <v/>
      </c>
      <c r="N20" s="237"/>
      <c r="O20" s="128"/>
    </row>
    <row r="21" spans="1:15" s="6" customFormat="1" ht="23.9" customHeight="1" x14ac:dyDescent="0.3">
      <c r="A21" s="209">
        <v>-3</v>
      </c>
      <c r="B21" s="210"/>
      <c r="C21" s="210"/>
      <c r="D21" s="263"/>
      <c r="E21" s="203"/>
      <c r="F21" s="205"/>
      <c r="G21" s="151"/>
      <c r="H21" s="204"/>
      <c r="I21" s="199" t="str">
        <v/>
      </c>
      <c r="J21" s="201"/>
      <c r="K21" s="151"/>
      <c r="L21" s="151"/>
      <c r="M21" s="199" t="str">
        <v/>
      </c>
      <c r="N21" s="237"/>
      <c r="O21" s="128"/>
    </row>
    <row r="22" spans="1:15" s="6" customFormat="1" ht="23.9" customHeight="1" x14ac:dyDescent="0.3">
      <c r="A22" s="757" t="s">
        <v>136</v>
      </c>
      <c r="B22" s="758"/>
      <c r="C22" s="758"/>
      <c r="D22" s="758"/>
      <c r="E22" s="758"/>
      <c r="F22" s="758"/>
      <c r="G22" s="758"/>
      <c r="H22" s="759"/>
      <c r="I22" s="219">
        <f>SUM(I19:I21)</f>
        <v>0</v>
      </c>
      <c r="J22" s="757" t="s">
        <v>136</v>
      </c>
      <c r="K22" s="758"/>
      <c r="L22" s="759"/>
      <c r="M22" s="219">
        <f>SUM(M19:M21)</f>
        <v>0</v>
      </c>
      <c r="N22" s="200"/>
      <c r="O22" s="128"/>
    </row>
    <row r="23" spans="1:15" s="6" customFormat="1" ht="63" customHeight="1" x14ac:dyDescent="0.3">
      <c r="A23" s="761"/>
      <c r="B23" s="761"/>
      <c r="C23" s="761"/>
      <c r="D23" s="761"/>
      <c r="E23" s="761"/>
      <c r="F23" s="761"/>
      <c r="G23" s="761"/>
      <c r="H23" s="761"/>
      <c r="I23" s="761"/>
      <c r="J23" s="761"/>
      <c r="K23" s="761"/>
      <c r="L23" s="761"/>
      <c r="M23" s="761"/>
      <c r="N23" s="761"/>
      <c r="O23" s="128"/>
    </row>
    <row r="24" spans="1:15" s="6" customFormat="1" ht="27.65" customHeight="1" x14ac:dyDescent="0.3">
      <c r="A24" s="760"/>
      <c r="B24" s="760"/>
      <c r="C24" s="760"/>
      <c r="D24" s="760"/>
      <c r="E24" s="760"/>
      <c r="F24" s="760"/>
      <c r="G24" s="760"/>
      <c r="H24" s="760"/>
      <c r="I24" s="760"/>
      <c r="J24" s="760"/>
      <c r="K24" s="760"/>
      <c r="L24" s="760"/>
      <c r="M24" s="760"/>
      <c r="N24" s="760"/>
      <c r="O24" s="128"/>
    </row>
    <row r="25" spans="1:15" ht="12.25" customHeight="1" x14ac:dyDescent="0.25">
      <c r="A25" s="680" t="s">
        <v>263</v>
      </c>
      <c r="B25" s="681"/>
      <c r="C25" s="681"/>
      <c r="D25" s="681"/>
      <c r="E25" s="679"/>
      <c r="F25" s="679"/>
      <c r="G25" s="679"/>
      <c r="H25" s="679"/>
      <c r="I25" s="679"/>
      <c r="J25" s="677" t="e" vm="3">
        <v>#VALUE!</v>
      </c>
      <c r="K25" s="677"/>
      <c r="L25" s="677"/>
      <c r="M25" s="678"/>
      <c r="N25" s="211"/>
    </row>
    <row r="26" spans="1:15" ht="12.25" customHeight="1" thickBot="1" x14ac:dyDescent="0.3">
      <c r="A26" s="682"/>
      <c r="B26" s="683"/>
      <c r="C26" s="683"/>
      <c r="D26" s="683"/>
      <c r="E26" s="684" t="s">
        <v>257</v>
      </c>
      <c r="F26" s="685"/>
      <c r="G26" s="685"/>
      <c r="H26" s="685"/>
      <c r="I26" s="685"/>
      <c r="J26" s="686" t="s">
        <v>664</v>
      </c>
      <c r="K26" s="687"/>
      <c r="L26" s="687"/>
      <c r="M26" s="687"/>
      <c r="N26" s="195"/>
    </row>
    <row r="27" spans="1:15" ht="12.25" customHeight="1" x14ac:dyDescent="0.25">
      <c r="A27" s="292"/>
      <c r="B27" s="291" t="e" vm="3">
        <v>#VALUE!</v>
      </c>
      <c r="C27" s="291" t="e" vm="3">
        <v>#VALUE!</v>
      </c>
      <c r="D27" s="213"/>
      <c r="E27" s="191" t="e" vm="3">
        <v>#VALUE!</v>
      </c>
      <c r="F27" s="150" t="e" vm="3">
        <v>#VALUE!</v>
      </c>
      <c r="G27" s="150"/>
      <c r="H27" s="150" t="e" vm="3">
        <v>#VALUE!</v>
      </c>
      <c r="I27" s="214"/>
      <c r="J27" s="215"/>
      <c r="K27" s="212"/>
      <c r="L27" s="212"/>
      <c r="M27" s="190" t="e" vm="3">
        <v>#VALUE!</v>
      </c>
      <c r="N27" s="191"/>
    </row>
    <row r="28" spans="1:15" ht="69" customHeight="1" x14ac:dyDescent="0.25">
      <c r="A28" s="189" t="s">
        <v>258</v>
      </c>
      <c r="B28" s="150" t="s">
        <v>551</v>
      </c>
      <c r="C28" s="150" t="s">
        <v>78</v>
      </c>
      <c r="D28" s="190" t="s">
        <v>259</v>
      </c>
      <c r="E28" s="191" t="s">
        <v>552</v>
      </c>
      <c r="F28" s="150" t="s">
        <v>831</v>
      </c>
      <c r="G28" s="150" t="s">
        <v>370</v>
      </c>
      <c r="H28" s="150" t="s">
        <v>557</v>
      </c>
      <c r="I28" s="190" t="s">
        <v>261</v>
      </c>
      <c r="J28" s="290" t="s">
        <v>554</v>
      </c>
      <c r="K28" s="34" t="s">
        <v>555</v>
      </c>
      <c r="L28" s="150" t="s">
        <v>556</v>
      </c>
      <c r="M28" s="190" t="s">
        <v>744</v>
      </c>
      <c r="N28" s="191" t="s">
        <v>260</v>
      </c>
    </row>
    <row r="29" spans="1:15" ht="23.9" customHeight="1" x14ac:dyDescent="0.25">
      <c r="A29" s="209" cm="1">
        <f t="array" ref="A29:A31">ROW()-ROW(A29:A31)-1</f>
        <v>-1</v>
      </c>
      <c r="B29" s="210"/>
      <c r="C29" s="210"/>
      <c r="D29" s="263"/>
      <c r="E29" s="216"/>
      <c r="F29" s="205"/>
      <c r="G29" s="151"/>
      <c r="H29" s="326"/>
      <c r="I29" s="217" t="str" cm="1">
        <f t="array" ref="I29:I31">IF((G29:G31&lt;&gt;"")*(H29:H31&lt;&gt;""), G29:G31 * H29:H31, "")</f>
        <v/>
      </c>
      <c r="J29" s="201"/>
      <c r="K29" s="151"/>
      <c r="L29" s="151"/>
      <c r="M29" s="217" t="str" cm="1">
        <f t="array" ref="M29:M31">IF((I29:I31&lt;&gt;"")+(J29:J31&lt;&gt;"")+(K29:K31&lt;&gt;"")+(L29:L31&lt;&gt;""), IFERROR(I29:I31*1,0) - (IFERROR(J29:J31*1,0) + IFERROR(K29:K31*1,0) + IFERROR(L29:L31*1,0)),"")</f>
        <v/>
      </c>
      <c r="N29" s="238"/>
    </row>
    <row r="30" spans="1:15" ht="23.9" customHeight="1" x14ac:dyDescent="0.25">
      <c r="A30" s="209">
        <v>-2</v>
      </c>
      <c r="B30" s="210"/>
      <c r="C30" s="210"/>
      <c r="D30" s="263"/>
      <c r="E30" s="216"/>
      <c r="F30" s="205"/>
      <c r="G30" s="151"/>
      <c r="H30" s="326"/>
      <c r="I30" s="217" t="str">
        <v/>
      </c>
      <c r="J30" s="201"/>
      <c r="K30" s="151"/>
      <c r="L30" s="151"/>
      <c r="M30" s="217" t="str">
        <v/>
      </c>
      <c r="N30" s="238"/>
    </row>
    <row r="31" spans="1:15" ht="23.9" customHeight="1" x14ac:dyDescent="0.25">
      <c r="A31" s="209">
        <v>-3</v>
      </c>
      <c r="B31" s="210"/>
      <c r="C31" s="210"/>
      <c r="D31" s="263"/>
      <c r="E31" s="216"/>
      <c r="F31" s="205"/>
      <c r="G31" s="151"/>
      <c r="H31" s="326"/>
      <c r="I31" s="217" t="str">
        <v/>
      </c>
      <c r="J31" s="201"/>
      <c r="K31" s="151"/>
      <c r="L31" s="151"/>
      <c r="M31" s="217" t="str">
        <v/>
      </c>
      <c r="N31" s="238"/>
    </row>
    <row r="32" spans="1:15" ht="23.9" customHeight="1" x14ac:dyDescent="0.25">
      <c r="A32" s="754" t="s">
        <v>136</v>
      </c>
      <c r="B32" s="755"/>
      <c r="C32" s="755"/>
      <c r="D32" s="755"/>
      <c r="E32" s="755"/>
      <c r="F32" s="755"/>
      <c r="G32" s="755"/>
      <c r="H32" s="756"/>
      <c r="I32" s="219">
        <f>SUM(I29:I31)</f>
        <v>0</v>
      </c>
      <c r="J32" s="754" t="s">
        <v>136</v>
      </c>
      <c r="K32" s="755"/>
      <c r="L32" s="756"/>
      <c r="M32" s="219">
        <f>SUM(M29:M31)</f>
        <v>0</v>
      </c>
      <c r="N32" s="218"/>
    </row>
    <row r="33" spans="1:16" ht="9.65" customHeight="1" x14ac:dyDescent="0.25">
      <c r="A33" s="753"/>
      <c r="B33" s="753"/>
      <c r="C33" s="753"/>
      <c r="D33" s="753"/>
      <c r="E33" s="753"/>
      <c r="F33" s="753"/>
      <c r="G33" s="753"/>
      <c r="H33" s="753"/>
      <c r="I33" s="753"/>
      <c r="J33" s="753"/>
      <c r="K33" s="753"/>
      <c r="L33" s="753"/>
      <c r="M33" s="753"/>
      <c r="N33" s="753"/>
    </row>
    <row r="34" spans="1:16" ht="22.4" customHeight="1" x14ac:dyDescent="0.25">
      <c r="A34" s="666" t="s">
        <v>9</v>
      </c>
      <c r="B34" s="666"/>
      <c r="C34" s="667"/>
      <c r="D34" s="668"/>
      <c r="E34" s="669"/>
      <c r="F34" s="670"/>
      <c r="G34" s="740" t="s">
        <v>558</v>
      </c>
      <c r="H34" s="741"/>
      <c r="I34" s="741"/>
      <c r="J34" s="741"/>
      <c r="K34" s="741"/>
      <c r="L34" s="741"/>
      <c r="M34" s="741"/>
      <c r="N34" s="741"/>
    </row>
    <row r="35" spans="1:16" ht="7.4" customHeight="1" x14ac:dyDescent="0.25">
      <c r="A35" s="666"/>
      <c r="B35" s="666"/>
      <c r="C35" s="666"/>
      <c r="D35" s="666"/>
      <c r="E35" s="666"/>
      <c r="F35" s="666"/>
      <c r="G35" s="666"/>
      <c r="H35" s="666"/>
      <c r="I35" s="666"/>
      <c r="J35" s="666"/>
      <c r="K35" s="666"/>
      <c r="L35" s="666"/>
      <c r="M35" s="666"/>
      <c r="N35" s="666"/>
    </row>
    <row r="36" spans="1:16" s="9" customFormat="1" ht="23.9" customHeight="1" x14ac:dyDescent="0.35">
      <c r="A36" s="671" t="s">
        <v>665</v>
      </c>
      <c r="B36" s="672"/>
      <c r="C36" s="672"/>
      <c r="D36" s="672"/>
      <c r="E36" s="672"/>
      <c r="F36" s="672"/>
      <c r="G36" s="672"/>
      <c r="H36" s="672"/>
      <c r="I36" s="673"/>
      <c r="J36" s="673"/>
      <c r="K36" s="673"/>
      <c r="L36" s="673"/>
      <c r="M36" s="673"/>
      <c r="N36" s="673"/>
    </row>
    <row r="37" spans="1:16" s="9" customFormat="1" ht="26.15" customHeight="1" thickBot="1" x14ac:dyDescent="0.4">
      <c r="A37" s="674" t="s">
        <v>262</v>
      </c>
      <c r="B37" s="675"/>
      <c r="C37" s="675"/>
      <c r="D37" s="675"/>
      <c r="E37" s="675"/>
      <c r="F37" s="675"/>
      <c r="G37" s="675"/>
      <c r="H37" s="675"/>
      <c r="I37" s="675"/>
      <c r="J37" s="675"/>
      <c r="K37" s="675"/>
      <c r="L37" s="675"/>
      <c r="M37" s="675"/>
      <c r="N37" s="676"/>
    </row>
    <row r="38" spans="1:16" s="9" customFormat="1" ht="24" customHeight="1" x14ac:dyDescent="0.35">
      <c r="A38" s="663" t="s">
        <v>259</v>
      </c>
      <c r="B38" s="664"/>
      <c r="C38" s="665"/>
      <c r="D38" s="660" t="s">
        <v>844</v>
      </c>
      <c r="E38" s="662"/>
      <c r="F38" s="661"/>
      <c r="G38" s="660" t="s">
        <v>845</v>
      </c>
      <c r="H38" s="662"/>
      <c r="I38" s="661"/>
      <c r="J38" s="660" t="s">
        <v>373</v>
      </c>
      <c r="K38" s="662"/>
      <c r="L38" s="661"/>
      <c r="M38" s="660" t="s">
        <v>136</v>
      </c>
      <c r="N38" s="661"/>
    </row>
    <row r="39" spans="1:16" s="9" customFormat="1" ht="15.75" customHeight="1" x14ac:dyDescent="0.35">
      <c r="A39" s="713" t="str">
        <f>RefMenu!B18</f>
        <v>Analyse diagnostique</v>
      </c>
      <c r="B39" s="714"/>
      <c r="C39" s="715"/>
      <c r="D39" s="692">
        <f>SUMIF(D19:D21,$A39,J19:J21)+SUMIF(D19:D21,$A39,L19:L21)*N(Données_Projet!D24)+SUMIF(D29:D31,$A39,J29:J31)+SUMIF(D29:D31,$A39,L29:L31)*N(Données_Projet!D24)</f>
        <v>0</v>
      </c>
      <c r="E39" s="693"/>
      <c r="F39" s="694"/>
      <c r="G39" s="692">
        <f>SUMIF(D19:D21,$A39,K19:K21)+SUMIF(D19:D21,$A39,L19:L21)*N(Données_Projet!D25)+SUMIF(D29:D31,$A39,K29:K31)+SUMIF(D29:D31,$A39,L29:L31)*N(Données_Projet!D25)</f>
        <v>0</v>
      </c>
      <c r="H39" s="693"/>
      <c r="I39" s="694"/>
      <c r="J39" s="695">
        <f>SUMIF(D19:D21,$A39,M19:M21)+SUMIF(D29:D31,$A39,M29:M31)</f>
        <v>0</v>
      </c>
      <c r="K39" s="696"/>
      <c r="L39" s="697"/>
      <c r="M39" s="695">
        <f>SUM(D39:L39)</f>
        <v>0</v>
      </c>
      <c r="N39" s="697"/>
    </row>
    <row r="40" spans="1:16" s="9" customFormat="1" ht="15.65" customHeight="1" x14ac:dyDescent="0.35">
      <c r="A40" s="713" t="str">
        <f>RefMenu!B19</f>
        <v>Implantation du SGE</v>
      </c>
      <c r="B40" s="714"/>
      <c r="C40" s="715"/>
      <c r="D40" s="692">
        <f>SUMIF(D19:D21,$A40,J19:J21)+SUMIF(D19:D21,$A40,L19:L21)*N(Données_Projet!D24)+SUMIF(D29:D31,$A40,J29:J31)+SUMIF(D29:D31,$A40,L29:L31)*N(Données_Projet!D24)</f>
        <v>0</v>
      </c>
      <c r="E40" s="693"/>
      <c r="F40" s="694"/>
      <c r="G40" s="692">
        <f>SUMIF(D19:D21,$A40,K19:K21)+SUMIF(D19:D21,$A40,L19:L21)*N(Données_Projet!D25)+SUMIF(D29:D31,$A40,K29:K31)+SUMIF(D29:D31,$A40,L29:L31)*N(Données_Projet!D25)</f>
        <v>0</v>
      </c>
      <c r="H40" s="693"/>
      <c r="I40" s="694"/>
      <c r="J40" s="695">
        <f>SUMIF(D19:D21,$A40,M19:M21)+SUMIF(D29:D31,$A40,M29:M31)</f>
        <v>0</v>
      </c>
      <c r="K40" s="696"/>
      <c r="L40" s="697"/>
      <c r="M40" s="695">
        <f t="shared" ref="M40:M43" si="0">SUM(D40:L40)</f>
        <v>0</v>
      </c>
      <c r="N40" s="697"/>
    </row>
    <row r="41" spans="1:16" s="9" customFormat="1" ht="19.399999999999999" customHeight="1" x14ac:dyDescent="0.35">
      <c r="A41" s="713" t="str">
        <f>RefMenu!B20</f>
        <v>Implantation du SIGE</v>
      </c>
      <c r="B41" s="714"/>
      <c r="C41" s="715"/>
      <c r="D41" s="692">
        <f>SUMIF(D19:D21,$A41,J19:J21)+SUMIF(D19:D21,$A41,L19:L21)*N(Données_Projet!D24)+SUMIF(D29:D31,$A41,J29:J31)+SUMIF(D29:D31,$A41,L29:L31)*N(Données_Projet!D24)</f>
        <v>0</v>
      </c>
      <c r="E41" s="693"/>
      <c r="F41" s="694"/>
      <c r="G41" s="692">
        <f>SUMIF(D19:D21,$A41,K19:K21)+SUMIF(D19:D21,$A41,L19:L21)*N(Données_Projet!D25)+SUMIF(D29:D31,$A41,K29:K31)+SUMIF(D29:D31,$A41,L29:L31)*N(Données_Projet!D25)</f>
        <v>0</v>
      </c>
      <c r="H41" s="693"/>
      <c r="I41" s="694"/>
      <c r="J41" s="695">
        <f>SUMIF(D19:D21,$A41,M19:M21)+SUMIF(D29:D31,$A41,M29:M31)</f>
        <v>0</v>
      </c>
      <c r="K41" s="696"/>
      <c r="L41" s="697"/>
      <c r="M41" s="695">
        <f t="shared" si="0"/>
        <v>0</v>
      </c>
      <c r="N41" s="697"/>
    </row>
    <row r="42" spans="1:16" s="9" customFormat="1" ht="19.399999999999999" customHeight="1" x14ac:dyDescent="0.35">
      <c r="A42" s="689" t="str">
        <f>RefMenu!B21</f>
        <v>Consultant de l'énergie</v>
      </c>
      <c r="B42" s="690"/>
      <c r="C42" s="691"/>
      <c r="D42" s="692">
        <f>SUMIF(D19:D21,$A42,J19:J21)+SUMIF(D19:D21,$A42,L19:L21)*N(Données_Projet!D24)+SUMIF(D29:D31,$A42,J29:J31)+SUMIF(D29:D31,$A42,L29:L31)*N(Données_Projet!D24)</f>
        <v>0</v>
      </c>
      <c r="E42" s="693"/>
      <c r="F42" s="694"/>
      <c r="G42" s="692">
        <f>SUMIF(D19:D21,$A42,K19:K21)+SUMIF(D19:D21,$A42,L19:L21)*N(Données_Projet!D25)+SUMIF(D29:D31,$A42,K29:K31)+SUMIF(D29:D31,$A42,L29:L31)*N(Données_Projet!D25)</f>
        <v>0</v>
      </c>
      <c r="H42" s="693"/>
      <c r="I42" s="694"/>
      <c r="J42" s="695">
        <f>SUMIF(D19:D21,$A42,M19:M21)+SUMIF(D29:D31,$A42,M29:M31)</f>
        <v>0</v>
      </c>
      <c r="K42" s="696"/>
      <c r="L42" s="697"/>
      <c r="M42" s="695">
        <f>SUM(D42:L42)</f>
        <v>0</v>
      </c>
      <c r="N42" s="697"/>
    </row>
    <row r="43" spans="1:16" s="9" customFormat="1" ht="19.399999999999999" customHeight="1" x14ac:dyDescent="0.35">
      <c r="A43" s="710" t="str">
        <f>RefMenu!B22</f>
        <v>Mesurage et vérification</v>
      </c>
      <c r="B43" s="711"/>
      <c r="C43" s="712"/>
      <c r="D43" s="707">
        <f>SUMIF(D19:D21,$A43,J19:J21)+SUMIF(D19:D21,$A43,L19:L21)*N(Données_Projet!D24)+SUMIF(D29:D31,$A43,J29:J31)+SUMIF(D29:D31,$A43,L29:L31)*N(Données_Projet!D24)</f>
        <v>0</v>
      </c>
      <c r="E43" s="708"/>
      <c r="F43" s="709"/>
      <c r="G43" s="707">
        <f>SUMIF(D19:D21,$A43,K19:K21)+SUMIF(D19:D21,$A43,L19:L21)*N(Données_Projet!D25)+SUMIF(D29:D31,$A43,K29:K31)+SUMIF(D29:D31,$A43,L29:L31)*N(Données_Projet!D25)</f>
        <v>0</v>
      </c>
      <c r="H43" s="708"/>
      <c r="I43" s="709"/>
      <c r="J43" s="704">
        <f>SUMIF(D19:D21,$A43,M19:M21)+SUMIF(D29:D31,$A43,M29:M31)</f>
        <v>0</v>
      </c>
      <c r="K43" s="706"/>
      <c r="L43" s="705"/>
      <c r="M43" s="704">
        <f t="shared" si="0"/>
        <v>0</v>
      </c>
      <c r="N43" s="705"/>
    </row>
    <row r="44" spans="1:16" s="9" customFormat="1" ht="19.399999999999999" customHeight="1" x14ac:dyDescent="0.35">
      <c r="A44" s="701" t="s">
        <v>136</v>
      </c>
      <c r="B44" s="702"/>
      <c r="C44" s="703"/>
      <c r="D44" s="698">
        <f>SUM(D39:F43)</f>
        <v>0</v>
      </c>
      <c r="E44" s="700"/>
      <c r="F44" s="699"/>
      <c r="G44" s="698">
        <f t="shared" ref="G44" si="1">SUM(G39:I43)</f>
        <v>0</v>
      </c>
      <c r="H44" s="700"/>
      <c r="I44" s="699"/>
      <c r="J44" s="698">
        <f>SUM(J39:L43)</f>
        <v>0</v>
      </c>
      <c r="K44" s="700"/>
      <c r="L44" s="699"/>
      <c r="M44" s="698">
        <f>SUM(M39:N43)</f>
        <v>0</v>
      </c>
      <c r="N44" s="699"/>
    </row>
    <row r="45" spans="1:16" s="9" customFormat="1" ht="19.399999999999999" customHeight="1" x14ac:dyDescent="0.35">
      <c r="A45" s="688" t="s">
        <v>861</v>
      </c>
      <c r="B45" s="688"/>
      <c r="C45" s="688"/>
      <c r="D45" s="688"/>
      <c r="E45" s="688"/>
      <c r="F45" s="688"/>
      <c r="G45" s="688"/>
      <c r="H45" s="688"/>
      <c r="I45" s="688"/>
      <c r="J45" s="688"/>
      <c r="K45" s="688"/>
      <c r="L45" s="688"/>
      <c r="M45" s="688"/>
      <c r="N45" s="688"/>
    </row>
    <row r="46" spans="1:16" s="9" customFormat="1" ht="19.399999999999999" customHeight="1" x14ac:dyDescent="0.3">
      <c r="A46" s="6"/>
      <c r="B46" s="7"/>
      <c r="C46" s="7"/>
      <c r="D46" s="8"/>
      <c r="E46" s="8"/>
      <c r="F46" s="10"/>
      <c r="G46" s="10"/>
      <c r="H46" s="7"/>
      <c r="I46" s="7"/>
      <c r="J46" s="7"/>
      <c r="K46" s="7"/>
      <c r="L46" s="7"/>
      <c r="M46" s="7"/>
      <c r="N46" s="8"/>
    </row>
    <row r="47" spans="1:16" s="9" customFormat="1" ht="17.5" customHeight="1" x14ac:dyDescent="0.3">
      <c r="A47" s="6"/>
      <c r="B47" s="7"/>
      <c r="C47" s="7"/>
      <c r="D47" s="8"/>
      <c r="E47" s="8"/>
      <c r="F47" s="10"/>
      <c r="G47" s="10"/>
      <c r="H47" s="7"/>
      <c r="I47" s="7"/>
      <c r="J47" s="7"/>
      <c r="K47" s="7"/>
      <c r="L47" s="7"/>
      <c r="M47" s="7"/>
      <c r="N47" s="8"/>
    </row>
    <row r="48" spans="1:16" s="9" customFormat="1" ht="23.9" customHeight="1" x14ac:dyDescent="0.3">
      <c r="A48" s="6"/>
      <c r="B48" s="7"/>
      <c r="C48" s="7"/>
      <c r="D48" s="8"/>
      <c r="E48" s="8"/>
      <c r="F48" s="10"/>
      <c r="G48" s="10"/>
      <c r="H48" s="7"/>
      <c r="I48" s="7"/>
      <c r="J48" s="7"/>
      <c r="K48" s="7"/>
      <c r="L48" s="7"/>
      <c r="M48" s="7"/>
      <c r="N48" s="8"/>
      <c r="P48" s="14"/>
    </row>
    <row r="49" spans="1:16" s="9" customFormat="1" ht="19.5" customHeight="1" x14ac:dyDescent="0.3">
      <c r="A49" s="6"/>
      <c r="B49" s="7"/>
      <c r="C49" s="7"/>
      <c r="D49" s="8"/>
      <c r="E49" s="8"/>
      <c r="F49" s="10"/>
      <c r="G49" s="10"/>
      <c r="H49" s="7"/>
      <c r="I49" s="7"/>
      <c r="J49" s="7"/>
      <c r="K49" s="7"/>
      <c r="L49" s="7"/>
      <c r="M49" s="7"/>
      <c r="N49" s="8"/>
      <c r="P49" s="14"/>
    </row>
    <row r="50" spans="1:16" s="9" customFormat="1" ht="19.5" customHeight="1" x14ac:dyDescent="0.3">
      <c r="A50" s="6"/>
      <c r="B50" s="7"/>
      <c r="C50" s="7"/>
      <c r="D50" s="8"/>
      <c r="E50" s="8"/>
      <c r="F50" s="10"/>
      <c r="G50" s="10"/>
      <c r="H50" s="7"/>
      <c r="I50" s="7"/>
      <c r="J50" s="7"/>
      <c r="K50" s="7"/>
      <c r="L50" s="7"/>
      <c r="M50" s="7"/>
      <c r="N50" s="8"/>
      <c r="P50" s="14"/>
    </row>
    <row r="51" spans="1:16" s="9" customFormat="1" ht="19.5" customHeight="1" x14ac:dyDescent="0.3">
      <c r="A51" s="6"/>
      <c r="B51" s="7"/>
      <c r="C51" s="7"/>
      <c r="D51" s="8"/>
      <c r="E51" s="8"/>
      <c r="F51" s="10"/>
      <c r="G51" s="10"/>
      <c r="H51" s="7"/>
      <c r="I51" s="7"/>
      <c r="J51" s="7"/>
      <c r="K51" s="7"/>
      <c r="L51" s="7"/>
      <c r="M51" s="7"/>
      <c r="N51" s="8"/>
      <c r="P51" s="14"/>
    </row>
  </sheetData>
  <sheetProtection password="E9A8" sheet="1" formatRows="0" insertRows="0" selectLockedCells="1"/>
  <mergeCells count="88">
    <mergeCell ref="M11:N11"/>
    <mergeCell ref="M12:N12"/>
    <mergeCell ref="A33:N33"/>
    <mergeCell ref="A32:H32"/>
    <mergeCell ref="J32:L32"/>
    <mergeCell ref="A22:H22"/>
    <mergeCell ref="J22:L22"/>
    <mergeCell ref="A24:N24"/>
    <mergeCell ref="A23:N23"/>
    <mergeCell ref="A1:N1"/>
    <mergeCell ref="A2:D2"/>
    <mergeCell ref="E2:N2"/>
    <mergeCell ref="A3:N3"/>
    <mergeCell ref="A35:N35"/>
    <mergeCell ref="J7:L7"/>
    <mergeCell ref="J8:L8"/>
    <mergeCell ref="M7:N8"/>
    <mergeCell ref="G34:N34"/>
    <mergeCell ref="M5:N6"/>
    <mergeCell ref="A14:N14"/>
    <mergeCell ref="A13:N13"/>
    <mergeCell ref="A9:N9"/>
    <mergeCell ref="G5:I5"/>
    <mergeCell ref="G6:I6"/>
    <mergeCell ref="J5:L5"/>
    <mergeCell ref="A5:F5"/>
    <mergeCell ref="A6:F6"/>
    <mergeCell ref="E15:I15"/>
    <mergeCell ref="J15:M15"/>
    <mergeCell ref="E16:I16"/>
    <mergeCell ref="J16:M16"/>
    <mergeCell ref="J6:L6"/>
    <mergeCell ref="G7:I7"/>
    <mergeCell ref="G8:I8"/>
    <mergeCell ref="A7:F7"/>
    <mergeCell ref="A8:F8"/>
    <mergeCell ref="A10:I12"/>
    <mergeCell ref="J10:J12"/>
    <mergeCell ref="K10:N10"/>
    <mergeCell ref="K11:L11"/>
    <mergeCell ref="K12:L12"/>
    <mergeCell ref="A39:C39"/>
    <mergeCell ref="D39:F39"/>
    <mergeCell ref="G39:I39"/>
    <mergeCell ref="J39:L39"/>
    <mergeCell ref="M39:N39"/>
    <mergeCell ref="A40:C40"/>
    <mergeCell ref="D40:F40"/>
    <mergeCell ref="G40:I40"/>
    <mergeCell ref="J40:L40"/>
    <mergeCell ref="M40:N40"/>
    <mergeCell ref="A41:C41"/>
    <mergeCell ref="D41:F41"/>
    <mergeCell ref="G41:I41"/>
    <mergeCell ref="J41:L41"/>
    <mergeCell ref="M41:N41"/>
    <mergeCell ref="A45:N45"/>
    <mergeCell ref="A42:C42"/>
    <mergeCell ref="D42:F42"/>
    <mergeCell ref="G42:I42"/>
    <mergeCell ref="J42:L42"/>
    <mergeCell ref="M42:N42"/>
    <mergeCell ref="M44:N44"/>
    <mergeCell ref="J44:L44"/>
    <mergeCell ref="G44:I44"/>
    <mergeCell ref="D44:F44"/>
    <mergeCell ref="A44:C44"/>
    <mergeCell ref="M43:N43"/>
    <mergeCell ref="J43:L43"/>
    <mergeCell ref="G43:I43"/>
    <mergeCell ref="D43:F43"/>
    <mergeCell ref="A43:C43"/>
    <mergeCell ref="A4:N4"/>
    <mergeCell ref="M38:N38"/>
    <mergeCell ref="J38:L38"/>
    <mergeCell ref="G38:I38"/>
    <mergeCell ref="D38:F38"/>
    <mergeCell ref="A38:C38"/>
    <mergeCell ref="A34:C34"/>
    <mergeCell ref="D34:F34"/>
    <mergeCell ref="A36:N36"/>
    <mergeCell ref="A37:N37"/>
    <mergeCell ref="J25:M25"/>
    <mergeCell ref="E25:I25"/>
    <mergeCell ref="A15:D16"/>
    <mergeCell ref="A25:D26"/>
    <mergeCell ref="E26:I26"/>
    <mergeCell ref="J26:M26"/>
  </mergeCells>
  <phoneticPr fontId="8" type="noConversion"/>
  <conditionalFormatting sqref="B19:C21 E19:H21 B29:C31 E29:H31 N29:N31">
    <cfRule type="expression" dxfId="389" priority="7">
      <formula>B19=""</formula>
    </cfRule>
  </conditionalFormatting>
  <conditionalFormatting sqref="D19:D21 D29:D31">
    <cfRule type="expression" dxfId="388" priority="2">
      <formula>AND(G19="",H19="",J19="",K19="",L19="")</formula>
    </cfRule>
    <cfRule type="expression" dxfId="387" priority="25">
      <formula>AND(I19&lt;&gt;0,D19="")</formula>
    </cfRule>
  </conditionalFormatting>
  <conditionalFormatting sqref="D34:F34">
    <cfRule type="expression" dxfId="386" priority="31">
      <formula>$D$34 =""</formula>
    </cfRule>
  </conditionalFormatting>
  <conditionalFormatting sqref="F19:F21">
    <cfRule type="containsBlanks" priority="116" stopIfTrue="1">
      <formula>LEN(TRIM(F19))=0</formula>
    </cfRule>
    <cfRule type="cellIs" dxfId="385" priority="117" operator="greaterThan">
      <formula>$M$12</formula>
    </cfRule>
    <cfRule type="cellIs" dxfId="384" priority="118" operator="lessThan">
      <formula>$K$12</formula>
    </cfRule>
  </conditionalFormatting>
  <conditionalFormatting sqref="F29:F31">
    <cfRule type="containsBlanks" priority="8" stopIfTrue="1">
      <formula>LEN(TRIM(F29))=0</formula>
    </cfRule>
    <cfRule type="cellIs" dxfId="383" priority="9" operator="greaterThan">
      <formula>$M$12</formula>
    </cfRule>
    <cfRule type="cellIs" dxfId="382" priority="19" operator="lessThan">
      <formula>$K$12</formula>
    </cfRule>
  </conditionalFormatting>
  <conditionalFormatting sqref="G19:M21 G29:M31 I22 M22 I32 M32 D39:N44">
    <cfRule type="cellIs" dxfId="381" priority="26" operator="lessThan">
      <formula>0</formula>
    </cfRule>
  </conditionalFormatting>
  <conditionalFormatting sqref="J18:J19 K19:L19 J20:L21 J29:L31 N19:N21">
    <cfRule type="containsBlanks" dxfId="380" priority="30">
      <formula>LEN(TRIM(J18))=0</formula>
    </cfRule>
  </conditionalFormatting>
  <conditionalFormatting sqref="J28:K28">
    <cfRule type="containsBlanks" dxfId="379" priority="13">
      <formula>LEN(TRIM(J28))=0</formula>
    </cfRule>
  </conditionalFormatting>
  <conditionalFormatting sqref="K18">
    <cfRule type="containsBlanks" dxfId="378" priority="17">
      <formula>LEN(TRIM(K18))=0</formula>
    </cfRule>
  </conditionalFormatting>
  <conditionalFormatting sqref="M12">
    <cfRule type="expression" dxfId="377" priority="3">
      <formula>M12=""</formula>
    </cfRule>
    <cfRule type="containsBlanks" priority="4" stopIfTrue="1">
      <formula>LEN(TRIM(M12))=0</formula>
    </cfRule>
    <cfRule type="cellIs" dxfId="376" priority="5" operator="greaterThan">
      <formula>$M$7</formula>
    </cfRule>
    <cfRule type="cellIs" dxfId="375" priority="6" operator="lessThan">
      <formula>$K$12</formula>
    </cfRule>
  </conditionalFormatting>
  <conditionalFormatting sqref="M19:M21 M29:M31">
    <cfRule type="cellIs" dxfId="374" priority="24" operator="equal">
      <formula>0</formula>
    </cfRule>
  </conditionalFormatting>
  <dataValidations xWindow="831" yWindow="411" count="17">
    <dataValidation allowBlank="1" showInputMessage="1" showErrorMessage="1" promptTitle="Note :" prompt="Coûts relatifs au SGE pour d'autres sources d'énergies ou qui non pas relatif au SGE." sqref="N17 N27" xr:uid="{6E4A8DAF-8B92-41F2-9466-40D0F4A7A73C}"/>
    <dataValidation showInputMessage="1" showErrorMessage="1" promptTitle="Note :" prompt="Le taux horaire ($ CA) est le taux officiel déterminé par le contrôleur financier de l'organisation.  Le coût unitaire est le coût par item réquisitionné." sqref="H27" xr:uid="{E46B4208-114B-4A8D-951F-3718DD6F80AA}"/>
    <dataValidation allowBlank="1" showInputMessage="1" showErrorMessage="1" promptTitle="Note :" prompt="Si la facture est en dollars canadiens, inscrire 1._x000a_Si la facture n'est pas en dollars canadiens, indiquer le taux de change de la Banque du Canada à la date de la facture en $ CA / devise." sqref="H17" xr:uid="{96858041-5F11-4BA6-960C-36CB3DFFBC3D}"/>
    <dataValidation allowBlank="1" showInputMessage="1" showErrorMessage="1" promptTitle="Note :" prompt="Montant indiqué dans la facture. Si la devise n'est pas en dollars canadiens, indiquer le taux de change dans la colonne à cet effet et indiquer la devise dans la colonne commentaires." sqref="G17" xr:uid="{799E6E87-2133-4DC7-915E-A9818773EBEC}"/>
    <dataValidation allowBlank="1" showInputMessage="1" showErrorMessage="1" promptTitle="Note :" prompt="Séparer le coût total (colonne I) en coût concernant l'électricité uniquement (J), coût concernant le gaz naturel uniquement (K) et coût commun à l'électricité et au gaz naturel (L).  Tout coût résiduel apparaîtra dans coût non-admisssible (colonne M)." sqref="J25:M25" xr:uid="{EAEC435E-1E4A-43F0-BA64-E23110159FA5}"/>
    <dataValidation allowBlank="1" showInputMessage="1" showErrorMessage="1" promptTitle="Note :" prompt="Dates de début et de fin des travaux ou date de réquisition interne" sqref="F27" xr:uid="{36008CE4-4558-4CD0-8CAA-5AC636D4F23A}"/>
    <dataValidation allowBlank="1" showInputMessage="1" showErrorMessage="1" promptTitle="Note :" prompt="Numéro du bon de travail ou de réquisition interne" sqref="E27" xr:uid="{C391138D-A837-4134-803B-4AACF641D7A2}"/>
    <dataValidation showInputMessage="1" showErrorMessage="1" sqref="I19" xr:uid="{BFAEBD0C-7716-4F43-9B06-622C397A4E1A}"/>
    <dataValidation allowBlank="1" showInputMessage="1" showErrorMessage="1" promptTitle="Note :" prompt="Description des travaux réalisés ou des équipements réquisitionnés" sqref="C27" xr:uid="{9D7A6634-EF03-4DD2-99E8-C82B94AF4692}"/>
    <dataValidation allowBlank="1" showInputMessage="1" showErrorMessage="1" promptTitle="Note :" prompt="Nom et fonction de l'employé.  S'il s'agit plutôt d'une réquisition interne, détailler le type d'équipement concerné." sqref="B27" xr:uid="{65078EC6-AC0A-4783-94FB-20EAD91F845F}"/>
    <dataValidation allowBlank="1" showInputMessage="1" showErrorMessage="1" promptTitle="Note :" prompt="Coût relatif au SGE concernant des sources d'énergie autres que l'électricité ou le gaz naturel ou coût ne concernant pas le SGE." sqref="M17 M27" xr:uid="{C9C61198-8830-453A-8D84-1076DB9CFD38}"/>
    <dataValidation allowBlank="1" showInputMessage="1" showErrorMessage="1" promptTitle="Note :" prompt="Fractionner le coût total (colonne I) en coût concernant l'électricité uniquement (J), concernant le gaz naturel uniquement (K) et coût commun à l'électricité et gaz naturel (L). Le coût résiduel sera calculé automatiquement dans coût non-admisssible (M)." sqref="J15:M15" xr:uid="{38F6BB66-34E9-4E1C-ADBC-D79D4FC9A99E}"/>
    <dataValidation type="custom" allowBlank="1" showInputMessage="1" showErrorMessage="1" sqref="G19" xr:uid="{3E8DB4DE-411E-4AD0-AE29-BA1100CCB305}">
      <formula1>ISNUMBER(G19)</formula1>
    </dataValidation>
    <dataValidation type="custom" allowBlank="1" showInputMessage="1" showErrorMessage="1" sqref="G20:G21" xr:uid="{0A71C2E6-5738-4D1C-A8BD-4C378D898B4F}">
      <formula1>ISNUMBER(G20:G21)</formula1>
    </dataValidation>
    <dataValidation type="custom" allowBlank="1" showInputMessage="1" showErrorMessage="1" sqref="H19:H21" xr:uid="{BE04BAFC-96B4-4BA3-A68D-7A526FCCEEC9}">
      <formula1>ISNUMBER(H19:H21)</formula1>
    </dataValidation>
    <dataValidation type="custom" allowBlank="1" showInputMessage="1" showErrorMessage="1" sqref="J19:L21 J29:L31" xr:uid="{32B5B159-3ADF-4D20-9B86-177A6835C029}">
      <formula1>ISNUMBER(J19:L21)</formula1>
    </dataValidation>
    <dataValidation type="custom" allowBlank="1" showInputMessage="1" showErrorMessage="1" sqref="G29:H31" xr:uid="{1FB5F625-1C34-4275-9DFC-5448E85EF0DB}">
      <formula1>ISNUMBER(G29:H31)</formula1>
    </dataValidation>
  </dataValidations>
  <pageMargins left="0.511811023622047" right="0.511811023622047" top="0.19685039370078741" bottom="0.511811023622047" header="0.31496062992126" footer="0.31496062992126"/>
  <pageSetup paperSize="5" fitToHeight="0" orientation="landscape" r:id="rId1"/>
  <headerFooter>
    <oddFooter>&amp;L&amp;"Arial,Normal"&amp;6Mois 3 : Rapport de dépenses - Programme Système de gestion de l'énergie – Avril 2026&amp;R&amp;"Arial,Normal"&amp;6&amp;P/&amp;N</oddFooter>
  </headerFooter>
  <extLst>
    <ext xmlns:x14="http://schemas.microsoft.com/office/spreadsheetml/2009/9/main" uri="{CCE6A557-97BC-4b89-ADB6-D9C93CAAB3DF}">
      <x14:dataValidations xmlns:xm="http://schemas.microsoft.com/office/excel/2006/main" xWindow="831" yWindow="411" count="2">
        <x14:dataValidation type="list" allowBlank="1" showInputMessage="1" showErrorMessage="1" xr:uid="{34514E21-E201-4D67-AE83-20454B8C6EB1}">
          <x14:formula1>
            <xm:f>RefMenu!$B$5:$B$8</xm:f>
          </x14:formula1>
          <xm:sqref>D19:D21</xm:sqref>
        </x14:dataValidation>
        <x14:dataValidation type="list" allowBlank="1" showInputMessage="1" showErrorMessage="1" xr:uid="{ADA91B1C-EE27-4BF8-AD31-0CC1C07BC005}">
          <x14:formula1>
            <xm:f>RefMenu!$B$12:$B$14</xm:f>
          </x14:formula1>
          <xm:sqref>D29:D31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B66756B2E4F84FB76D6F905EA9B15B" ma:contentTypeVersion="17" ma:contentTypeDescription="Crée un document." ma:contentTypeScope="" ma:versionID="8ad9cbede446dbfa838a914dcca7fdc6">
  <xsd:schema xmlns:xsd="http://www.w3.org/2001/XMLSchema" xmlns:xs="http://www.w3.org/2001/XMLSchema" xmlns:p="http://schemas.microsoft.com/office/2006/metadata/properties" xmlns:ns1="http://schemas.microsoft.com/sharepoint/v3" xmlns:ns2="0529879a-a6f4-4b67-988c-2dc01ed2fc09" xmlns:ns3="23fcbeca-148f-4542-b76b-64104a292179" targetNamespace="http://schemas.microsoft.com/office/2006/metadata/properties" ma:root="true" ma:fieldsID="2ec9e0593cc42bbf1e3b79f532371f34" ns1:_="" ns2:_="" ns3:_="">
    <xsd:import namespace="http://schemas.microsoft.com/sharepoint/v3"/>
    <xsd:import namespace="0529879a-a6f4-4b67-988c-2dc01ed2fc09"/>
    <xsd:import namespace="23fcbeca-148f-4542-b76b-64104a2921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riétés de la stratégie de conformité unifiée" ma:hidden="true" ma:internalName="_ip_UnifiedCompliancePolicyProperties">
      <xsd:simpleType>
        <xsd:restriction base="dms:Note"/>
      </xsd:simpleType>
    </xsd:element>
    <xsd:element name="_ip_UnifiedCompliancePolicyUIAction" ma:index="24"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29879a-a6f4-4b67-988c-2dc01ed2fc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cd40cc74-65ce-46ee-88ee-491d675cfab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fcbeca-148f-4542-b76b-64104a292179"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27fcbf1b-cb93-4670-97b0-27fcc6f145a4}" ma:internalName="TaxCatchAll" ma:showField="CatchAllData" ma:web="23fcbeca-148f-4542-b76b-64104a292179">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Valeur d’ID de document" ma:description="Valeur de l’ID de document affecté à cet élément." ma:indexed="true" ma:internalName="_dlc_DocId" ma:readOnly="true">
      <xsd:simpleType>
        <xsd:restriction base="dms:Text"/>
      </xsd:simpleType>
    </xsd:element>
    <xsd:element name="_dlc_DocIdUrl" ma:index="26"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Conserver l’ID" ma:description="Conserver l’ID lors de l’ajout."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23fcbeca-148f-4542-b76b-64104a292179" xsi:nil="true"/>
    <lcf76f155ced4ddcb4097134ff3c332f xmlns="0529879a-a6f4-4b67-988c-2dc01ed2fc0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dlc_DocId xmlns="23fcbeca-148f-4542-b76b-64104a292179">ITMHQ002285-571750034-52333</_dlc_DocId>
    <_dlc_DocIdUrl xmlns="23fcbeca-148f-4542-b76b-64104a292179">
      <Url>https://hydroquebec.sharepoint.com/sites/ITM-HQ-002285/_layouts/15/DocIdRedir.aspx?ID=ITMHQ002285-571750034-52333</Url>
      <Description>ITMHQ002285-571750034-52333</Description>
    </_dlc_DocIdUrl>
  </documentManagement>
</p:properties>
</file>

<file path=customXml/itemProps1.xml><?xml version="1.0" encoding="utf-8"?>
<ds:datastoreItem xmlns:ds="http://schemas.openxmlformats.org/officeDocument/2006/customXml" ds:itemID="{0E848BF0-8CE2-4643-AAF8-E920F796D16A}">
  <ds:schemaRefs>
    <ds:schemaRef ds:uri="http://schemas.microsoft.com/sharepoint/events"/>
  </ds:schemaRefs>
</ds:datastoreItem>
</file>

<file path=customXml/itemProps2.xml><?xml version="1.0" encoding="utf-8"?>
<ds:datastoreItem xmlns:ds="http://schemas.openxmlformats.org/officeDocument/2006/customXml" ds:itemID="{8A0444F2-F3E6-4FC3-97ED-710A3EC126A7}">
  <ds:schemaRefs>
    <ds:schemaRef ds:uri="http://schemas.microsoft.com/sharepoint/v3/contenttype/forms"/>
  </ds:schemaRefs>
</ds:datastoreItem>
</file>

<file path=customXml/itemProps3.xml><?xml version="1.0" encoding="utf-8"?>
<ds:datastoreItem xmlns:ds="http://schemas.openxmlformats.org/officeDocument/2006/customXml" ds:itemID="{55ED7DD5-BBE0-479D-AEB7-57DCE77DC1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529879a-a6f4-4b67-988c-2dc01ed2fc09"/>
    <ds:schemaRef ds:uri="23fcbeca-148f-4542-b76b-64104a2921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ADF2E6-9FDB-414E-AFE6-74E3B00F0ABD}">
  <ds:schemaRefs>
    <ds:schemaRef ds:uri="http://schemas.microsoft.com/sharepoint/v3"/>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23fcbeca-148f-4542-b76b-64104a292179"/>
    <ds:schemaRef ds:uri="http://schemas.microsoft.com/office/2006/documentManagement/types"/>
    <ds:schemaRef ds:uri="0529879a-a6f4-4b67-988c-2dc01ed2fc09"/>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5af313ef-8edb-402d-b576-47820579b2e0}" enabled="1" method="Standard" siteId="{f40a10f0-50ee-4880-9a37-6e1dd4ac2f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28</vt:i4>
      </vt:variant>
      <vt:variant>
        <vt:lpstr>Plages nommées</vt:lpstr>
      </vt:variant>
      <vt:variant>
        <vt:i4>36</vt:i4>
      </vt:variant>
    </vt:vector>
  </HeadingPairs>
  <TitlesOfParts>
    <vt:vector size="64" baseType="lpstr">
      <vt:lpstr>RefMenu</vt:lpstr>
      <vt:lpstr>INSTRUCTIONS</vt:lpstr>
      <vt:lpstr>Table_matières</vt:lpstr>
      <vt:lpstr>Données_Projet</vt:lpstr>
      <vt:lpstr>Sommaire_DEP</vt:lpstr>
      <vt:lpstr>Économies</vt:lpstr>
      <vt:lpstr>Mois3-RAP</vt:lpstr>
      <vt:lpstr>Mois3-TAB</vt:lpstr>
      <vt:lpstr>Mois3-DEP</vt:lpstr>
      <vt:lpstr>Mois9-RAP</vt:lpstr>
      <vt:lpstr>Mois9-TAB</vt:lpstr>
      <vt:lpstr>Mois9-DEP</vt:lpstr>
      <vt:lpstr>Mois15-RAP</vt:lpstr>
      <vt:lpstr>Mois15-TAB</vt:lpstr>
      <vt:lpstr>Mois15-DEP</vt:lpstr>
      <vt:lpstr>Mois27-RAP</vt:lpstr>
      <vt:lpstr>Mois27-TAB</vt:lpstr>
      <vt:lpstr>Mois27-DEP</vt:lpstr>
      <vt:lpstr>Mois39-RAP</vt:lpstr>
      <vt:lpstr>Mois39-TAB</vt:lpstr>
      <vt:lpstr>Mois39-DEP</vt:lpstr>
      <vt:lpstr>Mois51-RAP</vt:lpstr>
      <vt:lpstr>Mois51-TAB</vt:lpstr>
      <vt:lpstr>Mois51-DEP</vt:lpstr>
      <vt:lpstr>Mois63-RAP</vt:lpstr>
      <vt:lpstr>Mois63-TAB</vt:lpstr>
      <vt:lpstr>Mois63-DEP</vt:lpstr>
      <vt:lpstr>Mois75-DEP</vt:lpstr>
      <vt:lpstr>DateDemarrage</vt:lpstr>
      <vt:lpstr>DateSignature</vt:lpstr>
      <vt:lpstr>Données_Projet!Impression_des_titres</vt:lpstr>
      <vt:lpstr>Économies!Impression_des_titres</vt:lpstr>
      <vt:lpstr>INSTRUCTIONS!Impression_des_titres</vt:lpstr>
      <vt:lpstr>'Mois15-DEP'!Impression_des_titres</vt:lpstr>
      <vt:lpstr>'Mois15-RAP'!Impression_des_titres</vt:lpstr>
      <vt:lpstr>'Mois15-TAB'!Impression_des_titres</vt:lpstr>
      <vt:lpstr>'Mois27-DEP'!Impression_des_titres</vt:lpstr>
      <vt:lpstr>'Mois27-RAP'!Impression_des_titres</vt:lpstr>
      <vt:lpstr>'Mois27-TAB'!Impression_des_titres</vt:lpstr>
      <vt:lpstr>'Mois39-DEP'!Impression_des_titres</vt:lpstr>
      <vt:lpstr>'Mois39-RAP'!Impression_des_titres</vt:lpstr>
      <vt:lpstr>'Mois39-TAB'!Impression_des_titres</vt:lpstr>
      <vt:lpstr>'Mois3-DEP'!Impression_des_titres</vt:lpstr>
      <vt:lpstr>'Mois3-RAP'!Impression_des_titres</vt:lpstr>
      <vt:lpstr>'Mois3-TAB'!Impression_des_titres</vt:lpstr>
      <vt:lpstr>'Mois51-DEP'!Impression_des_titres</vt:lpstr>
      <vt:lpstr>'Mois51-RAP'!Impression_des_titres</vt:lpstr>
      <vt:lpstr>'Mois51-TAB'!Impression_des_titres</vt:lpstr>
      <vt:lpstr>'Mois63-DEP'!Impression_des_titres</vt:lpstr>
      <vt:lpstr>'Mois63-RAP'!Impression_des_titres</vt:lpstr>
      <vt:lpstr>'Mois63-TAB'!Impression_des_titres</vt:lpstr>
      <vt:lpstr>'Mois75-DEP'!Impression_des_titres</vt:lpstr>
      <vt:lpstr>'Mois9-DEP'!Impression_des_titres</vt:lpstr>
      <vt:lpstr>'Mois9-RAP'!Impression_des_titres</vt:lpstr>
      <vt:lpstr>'Mois9-TAB'!Impression_des_titres</vt:lpstr>
      <vt:lpstr>Sommaire_DEP!Impression_des_titres</vt:lpstr>
      <vt:lpstr>Table_matières!Impression_des_titres</vt:lpstr>
      <vt:lpstr>NEQ</vt:lpstr>
      <vt:lpstr>NomEntreprise</vt:lpstr>
      <vt:lpstr>NomUsine</vt:lpstr>
      <vt:lpstr>NoProjetEnergir</vt:lpstr>
      <vt:lpstr>NoProjetHQ</vt:lpstr>
      <vt:lpstr>ProportionEnergir</vt:lpstr>
      <vt:lpstr>ProportionHQ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Melançon, Frédéric</dc:creator>
  <cp:keywords/>
  <dc:description/>
  <cp:lastModifiedBy>Melançon, Frédéric</cp:lastModifiedBy>
  <cp:revision/>
  <cp:lastPrinted>2026-02-22T18:29:52Z</cp:lastPrinted>
  <dcterms:created xsi:type="dcterms:W3CDTF">2025-08-20T10:14:03Z</dcterms:created>
  <dcterms:modified xsi:type="dcterms:W3CDTF">2026-04-21T03:14:10Z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0x010100CEB66756B2E4F84FB76D6F905EA9B15B</vt:lpwstr>
  </property>
  <property fmtid="{D5CDD505-2E9C-101B-9397-08002B2CF9AE}" pid="3" name="MediaServiceImageTags">
    <vt:lpwstr/>
  </property>
  <property fmtid="{D5CDD505-2E9C-101B-9397-08002B2CF9AE}" pid="4" name="_dlc_DocIdItemGuid">
    <vt:lpwstr>e5991025-d891-4651-9c0a-4dc4ea8770c8</vt:lpwstr>
  </property>
</Properties>
</file>